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INFORMES GESTION FINANCIERA\"/>
    </mc:Choice>
  </mc:AlternateContent>
  <bookViews>
    <workbookView xWindow="930" yWindow="0" windowWidth="23040" windowHeight="11190"/>
  </bookViews>
  <sheets>
    <sheet name="EAID OCT" sheetId="3" r:id="rId1"/>
    <sheet name="EAID NOV" sheetId="2" r:id="rId2"/>
    <sheet name="EAID DIC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3" l="1"/>
  <c r="E76" i="3"/>
  <c r="C76" i="3"/>
  <c r="B76" i="3"/>
  <c r="G75" i="3"/>
  <c r="D75" i="3"/>
  <c r="D76" i="3" s="1"/>
  <c r="G74" i="3"/>
  <c r="G76" i="3" s="1"/>
  <c r="D74" i="3"/>
  <c r="G69" i="3"/>
  <c r="D69" i="3"/>
  <c r="G68" i="3"/>
  <c r="F68" i="3"/>
  <c r="E68" i="3"/>
  <c r="D68" i="3"/>
  <c r="C68" i="3"/>
  <c r="B68" i="3"/>
  <c r="G64" i="3"/>
  <c r="D64" i="3"/>
  <c r="G63" i="3"/>
  <c r="D63" i="3"/>
  <c r="G62" i="3"/>
  <c r="D62" i="3"/>
  <c r="D60" i="3" s="1"/>
  <c r="G61" i="3"/>
  <c r="D61" i="3"/>
  <c r="G60" i="3"/>
  <c r="F60" i="3"/>
  <c r="E60" i="3"/>
  <c r="C60" i="3"/>
  <c r="B60" i="3"/>
  <c r="G59" i="3"/>
  <c r="D59" i="3"/>
  <c r="G58" i="3"/>
  <c r="D58" i="3"/>
  <c r="G57" i="3"/>
  <c r="D57" i="3"/>
  <c r="G56" i="3"/>
  <c r="G55" i="3" s="1"/>
  <c r="D56" i="3"/>
  <c r="F55" i="3"/>
  <c r="E55" i="3"/>
  <c r="E66" i="3" s="1"/>
  <c r="D55" i="3"/>
  <c r="C55" i="3"/>
  <c r="B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D46" i="3" s="1"/>
  <c r="D66" i="3" s="1"/>
  <c r="G47" i="3"/>
  <c r="D47" i="3"/>
  <c r="G46" i="3"/>
  <c r="F46" i="3"/>
  <c r="F66" i="3" s="1"/>
  <c r="E46" i="3"/>
  <c r="C46" i="3"/>
  <c r="C66" i="3" s="1"/>
  <c r="B46" i="3"/>
  <c r="B66" i="3" s="1"/>
  <c r="G39" i="3"/>
  <c r="D39" i="3"/>
  <c r="D37" i="3" s="1"/>
  <c r="G38" i="3"/>
  <c r="D38" i="3"/>
  <c r="G37" i="3"/>
  <c r="F37" i="3"/>
  <c r="E37" i="3"/>
  <c r="C37" i="3"/>
  <c r="B37" i="3"/>
  <c r="G36" i="3"/>
  <c r="D36" i="3"/>
  <c r="G35" i="3"/>
  <c r="F35" i="3"/>
  <c r="E35" i="3"/>
  <c r="D35" i="3"/>
  <c r="C35" i="3"/>
  <c r="B35" i="3"/>
  <c r="G34" i="3"/>
  <c r="D34" i="3"/>
  <c r="G33" i="3"/>
  <c r="D33" i="3"/>
  <c r="G32" i="3"/>
  <c r="D32" i="3"/>
  <c r="G31" i="3"/>
  <c r="D31" i="3"/>
  <c r="G30" i="3"/>
  <c r="D30" i="3"/>
  <c r="G29" i="3"/>
  <c r="G28" i="3" s="1"/>
  <c r="D29" i="3"/>
  <c r="F28" i="3"/>
  <c r="E28" i="3"/>
  <c r="D28" i="3"/>
  <c r="C28" i="3"/>
  <c r="B28" i="3"/>
  <c r="G27" i="3"/>
  <c r="D27" i="3"/>
  <c r="G26" i="3"/>
  <c r="D26" i="3"/>
  <c r="G25" i="3"/>
  <c r="D25" i="3"/>
  <c r="G24" i="3"/>
  <c r="D24" i="3"/>
  <c r="G23" i="3"/>
  <c r="D23" i="3"/>
  <c r="G22" i="3"/>
  <c r="D22" i="3"/>
  <c r="G21" i="3"/>
  <c r="D21" i="3"/>
  <c r="G20" i="3"/>
  <c r="D20" i="3"/>
  <c r="G19" i="3"/>
  <c r="D19" i="3"/>
  <c r="G18" i="3"/>
  <c r="D18" i="3"/>
  <c r="G17" i="3"/>
  <c r="G16" i="3" s="1"/>
  <c r="D17" i="3"/>
  <c r="F16" i="3"/>
  <c r="F41" i="3" s="1"/>
  <c r="E16" i="3"/>
  <c r="E41" i="3" s="1"/>
  <c r="E71" i="3" s="1"/>
  <c r="D16" i="3"/>
  <c r="C16" i="3"/>
  <c r="C41" i="3" s="1"/>
  <c r="C71" i="3" s="1"/>
  <c r="B16" i="3"/>
  <c r="B41" i="3" s="1"/>
  <c r="B71" i="3" s="1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D41" i="3" s="1"/>
  <c r="F76" i="2"/>
  <c r="E76" i="2"/>
  <c r="C76" i="2"/>
  <c r="B76" i="2"/>
  <c r="G75" i="2"/>
  <c r="D75" i="2"/>
  <c r="D76" i="2" s="1"/>
  <c r="G74" i="2"/>
  <c r="G76" i="2" s="1"/>
  <c r="D74" i="2"/>
  <c r="G69" i="2"/>
  <c r="D69" i="2"/>
  <c r="G68" i="2"/>
  <c r="F68" i="2"/>
  <c r="E68" i="2"/>
  <c r="D68" i="2"/>
  <c r="C68" i="2"/>
  <c r="B68" i="2"/>
  <c r="G64" i="2"/>
  <c r="D64" i="2"/>
  <c r="G63" i="2"/>
  <c r="D63" i="2"/>
  <c r="G62" i="2"/>
  <c r="D62" i="2"/>
  <c r="D60" i="2" s="1"/>
  <c r="G61" i="2"/>
  <c r="D61" i="2"/>
  <c r="G60" i="2"/>
  <c r="F60" i="2"/>
  <c r="E60" i="2"/>
  <c r="C60" i="2"/>
  <c r="B60" i="2"/>
  <c r="G59" i="2"/>
  <c r="D59" i="2"/>
  <c r="G58" i="2"/>
  <c r="D58" i="2"/>
  <c r="G57" i="2"/>
  <c r="D57" i="2"/>
  <c r="G56" i="2"/>
  <c r="G55" i="2" s="1"/>
  <c r="D56" i="2"/>
  <c r="F55" i="2"/>
  <c r="E55" i="2"/>
  <c r="D55" i="2"/>
  <c r="C55" i="2"/>
  <c r="B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D46" i="2" s="1"/>
  <c r="D66" i="2" s="1"/>
  <c r="G47" i="2"/>
  <c r="D47" i="2"/>
  <c r="G46" i="2"/>
  <c r="F46" i="2"/>
  <c r="F66" i="2" s="1"/>
  <c r="E46" i="2"/>
  <c r="E66" i="2" s="1"/>
  <c r="C46" i="2"/>
  <c r="C66" i="2" s="1"/>
  <c r="B46" i="2"/>
  <c r="B66" i="2" s="1"/>
  <c r="G39" i="2"/>
  <c r="D39" i="2"/>
  <c r="D37" i="2" s="1"/>
  <c r="G38" i="2"/>
  <c r="D38" i="2"/>
  <c r="G37" i="2"/>
  <c r="F37" i="2"/>
  <c r="E37" i="2"/>
  <c r="C37" i="2"/>
  <c r="B37" i="2"/>
  <c r="G36" i="2"/>
  <c r="D36" i="2"/>
  <c r="G35" i="2"/>
  <c r="F35" i="2"/>
  <c r="E35" i="2"/>
  <c r="D35" i="2"/>
  <c r="C35" i="2"/>
  <c r="B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F28" i="2"/>
  <c r="E28" i="2"/>
  <c r="D28" i="2"/>
  <c r="C28" i="2"/>
  <c r="B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D16" i="2" s="1"/>
  <c r="G16" i="2"/>
  <c r="F16" i="2"/>
  <c r="F41" i="2" s="1"/>
  <c r="E16" i="2"/>
  <c r="E41" i="2" s="1"/>
  <c r="E71" i="2" s="1"/>
  <c r="C16" i="2"/>
  <c r="C41" i="2" s="1"/>
  <c r="C71" i="2" s="1"/>
  <c r="B16" i="2"/>
  <c r="B41" i="2" s="1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G41" i="2" s="1"/>
  <c r="D9" i="2"/>
  <c r="F76" i="1"/>
  <c r="E76" i="1"/>
  <c r="C76" i="1"/>
  <c r="B76" i="1"/>
  <c r="G75" i="1"/>
  <c r="D75" i="1"/>
  <c r="D76" i="1" s="1"/>
  <c r="G74" i="1"/>
  <c r="G76" i="1" s="1"/>
  <c r="D74" i="1"/>
  <c r="G69" i="1"/>
  <c r="D69" i="1"/>
  <c r="G68" i="1"/>
  <c r="F68" i="1"/>
  <c r="E68" i="1"/>
  <c r="D68" i="1"/>
  <c r="C68" i="1"/>
  <c r="B68" i="1"/>
  <c r="G64" i="1"/>
  <c r="D64" i="1"/>
  <c r="G63" i="1"/>
  <c r="D63" i="1"/>
  <c r="G62" i="1"/>
  <c r="D62" i="1"/>
  <c r="D60" i="1" s="1"/>
  <c r="G61" i="1"/>
  <c r="D61" i="1"/>
  <c r="G60" i="1"/>
  <c r="F60" i="1"/>
  <c r="E60" i="1"/>
  <c r="C60" i="1"/>
  <c r="B60" i="1"/>
  <c r="G59" i="1"/>
  <c r="D59" i="1"/>
  <c r="G58" i="1"/>
  <c r="D58" i="1"/>
  <c r="G57" i="1"/>
  <c r="D57" i="1"/>
  <c r="G56" i="1"/>
  <c r="G55" i="1" s="1"/>
  <c r="D56" i="1"/>
  <c r="F55" i="1"/>
  <c r="E55" i="1"/>
  <c r="E66" i="1" s="1"/>
  <c r="D55" i="1"/>
  <c r="C55" i="1"/>
  <c r="B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D46" i="1" s="1"/>
  <c r="D66" i="1" s="1"/>
  <c r="G47" i="1"/>
  <c r="D47" i="1"/>
  <c r="G46" i="1"/>
  <c r="F46" i="1"/>
  <c r="F66" i="1" s="1"/>
  <c r="E46" i="1"/>
  <c r="C46" i="1"/>
  <c r="C66" i="1" s="1"/>
  <c r="B46" i="1"/>
  <c r="B66" i="1" s="1"/>
  <c r="G39" i="1"/>
  <c r="D39" i="1"/>
  <c r="D37" i="1" s="1"/>
  <c r="G38" i="1"/>
  <c r="D38" i="1"/>
  <c r="G37" i="1"/>
  <c r="F37" i="1"/>
  <c r="E37" i="1"/>
  <c r="C37" i="1"/>
  <c r="B37" i="1"/>
  <c r="G36" i="1"/>
  <c r="D36" i="1"/>
  <c r="G35" i="1"/>
  <c r="F35" i="1"/>
  <c r="E35" i="1"/>
  <c r="D35" i="1"/>
  <c r="C35" i="1"/>
  <c r="B35" i="1"/>
  <c r="G34" i="1"/>
  <c r="D34" i="1"/>
  <c r="G33" i="1"/>
  <c r="D33" i="1"/>
  <c r="G32" i="1"/>
  <c r="D32" i="1"/>
  <c r="G31" i="1"/>
  <c r="D31" i="1"/>
  <c r="G30" i="1"/>
  <c r="D30" i="1"/>
  <c r="G29" i="1"/>
  <c r="G28" i="1" s="1"/>
  <c r="D29" i="1"/>
  <c r="D28" i="1" s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G16" i="1" s="1"/>
  <c r="D17" i="1"/>
  <c r="F16" i="1"/>
  <c r="F41" i="1" s="1"/>
  <c r="E16" i="1"/>
  <c r="E41" i="1" s="1"/>
  <c r="E71" i="1" s="1"/>
  <c r="D16" i="1"/>
  <c r="C16" i="1"/>
  <c r="C41" i="1" s="1"/>
  <c r="C71" i="1" s="1"/>
  <c r="B16" i="1"/>
  <c r="B41" i="1" s="1"/>
  <c r="B71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G41" i="1" s="1"/>
  <c r="D9" i="1"/>
  <c r="F71" i="3" l="1"/>
  <c r="G66" i="3"/>
  <c r="D71" i="3"/>
  <c r="G41" i="3"/>
  <c r="G71" i="3" s="1"/>
  <c r="D41" i="2"/>
  <c r="D71" i="2" s="1"/>
  <c r="G66" i="2"/>
  <c r="F71" i="2"/>
  <c r="G71" i="2"/>
  <c r="B71" i="2"/>
  <c r="F71" i="1"/>
  <c r="G66" i="1"/>
  <c r="G71" i="1" s="1"/>
  <c r="D41" i="1"/>
  <c r="D71" i="1" s="1"/>
</calcChain>
</file>

<file path=xl/sharedStrings.xml><?xml version="1.0" encoding="utf-8"?>
<sst xmlns="http://schemas.openxmlformats.org/spreadsheetml/2006/main" count="252" uniqueCount="86">
  <si>
    <t>H. AYUNTAMIENTO DE ATOTONILCO EL GRANDE, HIDALGO (a)</t>
  </si>
  <si>
    <t>Estado Analítico de Ingresos Detallado - LDF</t>
  </si>
  <si>
    <t>Del 1 de Enero al 31 de Diciembre de 2020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</si>
  <si>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</si>
  <si>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</si>
  <si>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</si>
  <si>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</si>
  <si>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</si>
  <si>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</si>
  <si>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</si>
  <si>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</si>
  <si>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</si>
  <si>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</si>
  <si>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</si>
  <si>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</si>
  <si>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</si>
  <si>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</si>
  <si>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</si>
  <si>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</si>
  <si>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</si>
  <si>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</si>
  <si>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</si>
  <si>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</si>
  <si>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</si>
  <si>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</si>
  <si>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</si>
  <si>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</si>
  <si>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</si>
  <si>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</si>
  <si>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</si>
  <si>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</si>
  <si>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</si>
  <si>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</si>
  <si>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</si>
  <si>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</si>
  <si>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</si>
  <si>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</si>
  <si>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</si>
  <si>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</si>
  <si>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</si>
  <si>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</si>
  <si>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</si>
  <si>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</si>
  <si>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</si>
  <si>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</si>
  <si>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</si>
  <si>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</si>
  <si>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</si>
  <si>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</si>
  <si>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</si>
  <si>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</si>
  <si>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</si>
  <si>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</si>
  <si>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</si>
  <si>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</si>
  <si>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</si>
  <si>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</si>
  <si>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</si>
  <si>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</si>
  <si>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</si>
  <si>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</si>
  <si>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</si>
  <si>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</si>
  <si>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</si>
  <si>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</si>
  <si>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</si>
  <si>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</si>
  <si>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</si>
  <si>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</si>
  <si>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</si>
  <si>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</si>
  <si>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</si>
  <si>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</si>
  <si>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</si>
  <si>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</si>
  <si>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ELABORO</t>
  </si>
  <si>
    <t xml:space="preserve">             REVISO</t>
  </si>
  <si>
    <t>AUTORIZO</t>
  </si>
  <si>
    <t>P.M.A. J. TRINIDAD GRESS RAMIREZ</t>
  </si>
  <si>
    <t>C. HECTOR HUGO RAMIREZ LOPEZ</t>
  </si>
  <si>
    <t>LIC. MARIA EUGENIA SILVA BAÑOS</t>
  </si>
  <si>
    <t>TESORERO MUNICIPAL</t>
  </si>
  <si>
    <t xml:space="preserve">      PRESIDENTE MUNICIPAL</t>
  </si>
  <si>
    <t xml:space="preserve">      SINDICO PROCURADOR</t>
  </si>
  <si>
    <t>Del 1 de Enero al 30 de Noviembre de 2020 (b)</t>
  </si>
  <si>
    <t>Del 1 de Enero al 31 de Octubre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</si>
</sst>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indent="1"/>
    </xf>
    <xf numFmtId="164" fontId="2" fillId="0" borderId="13" xfId="0" applyNumberFormat="1" applyFont="1" applyBorder="1" applyAlignment="1">
      <alignment horizontal="left" vertical="center" wrapText="1" inden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left" vertical="center" indent="3"/>
    </xf>
    <xf numFmtId="164" fontId="2" fillId="0" borderId="13" xfId="0" applyNumberFormat="1" applyFont="1" applyBorder="1" applyAlignment="1">
      <alignment horizontal="left" vertical="center" wrapText="1" indent="3"/>
    </xf>
    <xf numFmtId="164" fontId="2" fillId="0" borderId="13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A2" sqref="A2:G2"/>
    </sheetView>
  </sheetViews>
  <sheetFormatPr baseColWidth="10" defaultRowHeight="15" x14ac:dyDescent="0.25"/>
  <cols>
    <col min="1" max="1" width="41" bestFit="1" customWidth="1"/>
    <col min="5" max="5" width="15.28515625" customWidth="1"/>
    <col min="6" max="6" width="16.85546875" customWidth="1"/>
    <col min="7" max="7" width="15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85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/>
      <c r="B5" s="11" t="s">
        <v>4</v>
      </c>
      <c r="C5" s="12"/>
      <c r="D5" s="12"/>
      <c r="E5" s="12"/>
      <c r="F5" s="13"/>
      <c r="G5" s="14" t="s">
        <v>5</v>
      </c>
    </row>
    <row r="6" spans="1:7" x14ac:dyDescent="0.25">
      <c r="A6" s="15" t="s">
        <v>6</v>
      </c>
      <c r="B6" s="14" t="s">
        <v>7</v>
      </c>
      <c r="C6" s="16" t="s">
        <v>8</v>
      </c>
      <c r="D6" s="14" t="s">
        <v>9</v>
      </c>
      <c r="E6" s="14" t="s">
        <v>10</v>
      </c>
      <c r="F6" s="14" t="s">
        <v>11</v>
      </c>
      <c r="G6" s="17"/>
    </row>
    <row r="7" spans="1:7" ht="15.75" thickBot="1" x14ac:dyDescent="0.3">
      <c r="A7" s="18" t="s">
        <v>12</v>
      </c>
      <c r="B7" s="19"/>
      <c r="C7" s="20"/>
      <c r="D7" s="19"/>
      <c r="E7" s="19"/>
      <c r="F7" s="19"/>
      <c r="G7" s="19"/>
    </row>
    <row r="8" spans="1:7" x14ac:dyDescent="0.25">
      <c r="A8" s="21" t="s">
        <v>13</v>
      </c>
      <c r="B8" s="22"/>
      <c r="C8" s="23"/>
      <c r="D8" s="22"/>
      <c r="E8" s="23"/>
      <c r="F8" s="23"/>
      <c r="G8" s="22"/>
    </row>
    <row r="9" spans="1:7" x14ac:dyDescent="0.25">
      <c r="A9" s="24" t="s">
        <v>14</v>
      </c>
      <c r="B9" s="22">
        <v>3116000</v>
      </c>
      <c r="C9" s="23">
        <v>307000</v>
      </c>
      <c r="D9" s="22">
        <f>B9+C9</f>
        <v>3423000</v>
      </c>
      <c r="E9" s="23">
        <v>2412151</v>
      </c>
      <c r="F9" s="23">
        <v>2412151</v>
      </c>
      <c r="G9" s="22">
        <f>F9-B9</f>
        <v>-703849</v>
      </c>
    </row>
    <row r="10" spans="1:7" x14ac:dyDescent="0.25">
      <c r="A10" s="24" t="s">
        <v>15</v>
      </c>
      <c r="B10" s="22"/>
      <c r="C10" s="23"/>
      <c r="D10" s="22">
        <f t="shared" ref="D10:D39" si="0">B10+C10</f>
        <v>0</v>
      </c>
      <c r="E10" s="23"/>
      <c r="F10" s="23"/>
      <c r="G10" s="22">
        <f t="shared" ref="G10:G15" si="1">F10-B10</f>
        <v>0</v>
      </c>
    </row>
    <row r="11" spans="1:7" x14ac:dyDescent="0.25">
      <c r="A11" s="24" t="s">
        <v>16</v>
      </c>
      <c r="B11" s="22"/>
      <c r="C11" s="23"/>
      <c r="D11" s="22">
        <f t="shared" si="0"/>
        <v>0</v>
      </c>
      <c r="E11" s="23"/>
      <c r="F11" s="23"/>
      <c r="G11" s="22">
        <f t="shared" si="1"/>
        <v>0</v>
      </c>
    </row>
    <row r="12" spans="1:7" x14ac:dyDescent="0.25">
      <c r="A12" s="24" t="s">
        <v>17</v>
      </c>
      <c r="B12" s="22">
        <v>2875000</v>
      </c>
      <c r="C12" s="23">
        <v>879750</v>
      </c>
      <c r="D12" s="22">
        <f t="shared" si="0"/>
        <v>3754750</v>
      </c>
      <c r="E12" s="23">
        <v>2607515.59</v>
      </c>
      <c r="F12" s="23">
        <v>2607515.59</v>
      </c>
      <c r="G12" s="22">
        <f t="shared" si="1"/>
        <v>-267484.41000000015</v>
      </c>
    </row>
    <row r="13" spans="1:7" x14ac:dyDescent="0.25">
      <c r="A13" s="24" t="s">
        <v>18</v>
      </c>
      <c r="B13" s="22">
        <v>395000</v>
      </c>
      <c r="C13" s="23">
        <v>23000</v>
      </c>
      <c r="D13" s="22">
        <f t="shared" si="0"/>
        <v>418000</v>
      </c>
      <c r="E13" s="23">
        <v>86705</v>
      </c>
      <c r="F13" s="23">
        <v>86705</v>
      </c>
      <c r="G13" s="22">
        <f t="shared" si="1"/>
        <v>-308295</v>
      </c>
    </row>
    <row r="14" spans="1:7" x14ac:dyDescent="0.25">
      <c r="A14" s="24" t="s">
        <v>19</v>
      </c>
      <c r="B14" s="22">
        <v>250000</v>
      </c>
      <c r="C14" s="23">
        <v>109000</v>
      </c>
      <c r="D14" s="22">
        <f t="shared" si="0"/>
        <v>359000</v>
      </c>
      <c r="E14" s="23">
        <v>110195.18</v>
      </c>
      <c r="F14" s="23">
        <v>110195.18</v>
      </c>
      <c r="G14" s="22">
        <f t="shared" si="1"/>
        <v>-139804.82</v>
      </c>
    </row>
    <row r="15" spans="1:7" x14ac:dyDescent="0.25">
      <c r="A15" s="24" t="s">
        <v>20</v>
      </c>
      <c r="B15" s="22">
        <v>0</v>
      </c>
      <c r="C15" s="23">
        <v>163000</v>
      </c>
      <c r="D15" s="22">
        <f t="shared" si="0"/>
        <v>163000</v>
      </c>
      <c r="E15" s="23">
        <v>163000</v>
      </c>
      <c r="F15" s="23">
        <v>163000</v>
      </c>
      <c r="G15" s="22">
        <f t="shared" si="1"/>
        <v>163000</v>
      </c>
    </row>
    <row r="16" spans="1:7" ht="25.5" x14ac:dyDescent="0.25">
      <c r="A16" s="25" t="s">
        <v>21</v>
      </c>
      <c r="B16" s="22">
        <f t="shared" ref="B16:G16" si="2">SUM(B17:B27)</f>
        <v>44282710.310000002</v>
      </c>
      <c r="C16" s="26">
        <f t="shared" si="2"/>
        <v>3051129</v>
      </c>
      <c r="D16" s="26">
        <f t="shared" si="2"/>
        <v>47333839.310000002</v>
      </c>
      <c r="E16" s="26">
        <f t="shared" si="2"/>
        <v>39878919.43</v>
      </c>
      <c r="F16" s="26">
        <f t="shared" si="2"/>
        <v>39878919.43</v>
      </c>
      <c r="G16" s="26">
        <f t="shared" si="2"/>
        <v>-4403790.879999998</v>
      </c>
    </row>
    <row r="17" spans="1:7" x14ac:dyDescent="0.25">
      <c r="A17" s="27" t="s">
        <v>22</v>
      </c>
      <c r="B17" s="22">
        <v>27305998</v>
      </c>
      <c r="C17" s="23">
        <v>200270.62</v>
      </c>
      <c r="D17" s="22">
        <f t="shared" si="0"/>
        <v>27506268.620000001</v>
      </c>
      <c r="E17" s="23">
        <v>22667376.920000002</v>
      </c>
      <c r="F17" s="23">
        <v>22667376.920000002</v>
      </c>
      <c r="G17" s="22">
        <f>F17-B17</f>
        <v>-4638621.0799999982</v>
      </c>
    </row>
    <row r="18" spans="1:7" x14ac:dyDescent="0.25">
      <c r="A18" s="27" t="s">
        <v>23</v>
      </c>
      <c r="B18" s="22">
        <v>12766228</v>
      </c>
      <c r="C18" s="23">
        <v>-99364.23</v>
      </c>
      <c r="D18" s="22">
        <f t="shared" si="0"/>
        <v>12666863.77</v>
      </c>
      <c r="E18" s="23">
        <v>10446952.640000001</v>
      </c>
      <c r="F18" s="23">
        <v>10446952.640000001</v>
      </c>
      <c r="G18" s="22">
        <f t="shared" ref="G18:G39" si="3">F18-B18</f>
        <v>-2319275.3599999994</v>
      </c>
    </row>
    <row r="19" spans="1:7" x14ac:dyDescent="0.25">
      <c r="A19" s="27" t="s">
        <v>24</v>
      </c>
      <c r="B19" s="22">
        <v>894433</v>
      </c>
      <c r="C19" s="23">
        <v>90825.94</v>
      </c>
      <c r="D19" s="22">
        <f t="shared" si="0"/>
        <v>985258.94</v>
      </c>
      <c r="E19" s="23">
        <v>882413.68</v>
      </c>
      <c r="F19" s="23">
        <v>882413.68</v>
      </c>
      <c r="G19" s="22">
        <f t="shared" si="3"/>
        <v>-12019.319999999949</v>
      </c>
    </row>
    <row r="20" spans="1:7" x14ac:dyDescent="0.25">
      <c r="A20" s="27" t="s">
        <v>25</v>
      </c>
      <c r="B20" s="22"/>
      <c r="C20" s="23"/>
      <c r="D20" s="22">
        <f t="shared" si="0"/>
        <v>0</v>
      </c>
      <c r="E20" s="23"/>
      <c r="F20" s="23"/>
      <c r="G20" s="22">
        <f t="shared" si="3"/>
        <v>0</v>
      </c>
    </row>
    <row r="21" spans="1:7" x14ac:dyDescent="0.25">
      <c r="A21" s="27" t="s">
        <v>26</v>
      </c>
      <c r="B21" s="22"/>
      <c r="C21" s="23"/>
      <c r="D21" s="22">
        <f t="shared" si="0"/>
        <v>0</v>
      </c>
      <c r="E21" s="23"/>
      <c r="F21" s="23"/>
      <c r="G21" s="22">
        <f t="shared" si="3"/>
        <v>0</v>
      </c>
    </row>
    <row r="22" spans="1:7" x14ac:dyDescent="0.25">
      <c r="A22" s="28" t="s">
        <v>27</v>
      </c>
      <c r="B22" s="22">
        <v>587183</v>
      </c>
      <c r="C22" s="23">
        <v>-54047.55</v>
      </c>
      <c r="D22" s="22">
        <f t="shared" si="0"/>
        <v>533135.44999999995</v>
      </c>
      <c r="E22" s="23">
        <v>426880.04</v>
      </c>
      <c r="F22" s="23">
        <v>426880.04</v>
      </c>
      <c r="G22" s="22">
        <f t="shared" si="3"/>
        <v>-160302.96000000002</v>
      </c>
    </row>
    <row r="23" spans="1:7" x14ac:dyDescent="0.25">
      <c r="A23" s="28" t="s">
        <v>28</v>
      </c>
      <c r="B23" s="22"/>
      <c r="C23" s="23"/>
      <c r="D23" s="22">
        <f t="shared" si="0"/>
        <v>0</v>
      </c>
      <c r="E23" s="23"/>
      <c r="F23" s="23"/>
      <c r="G23" s="22">
        <f t="shared" si="3"/>
        <v>0</v>
      </c>
    </row>
    <row r="24" spans="1:7" x14ac:dyDescent="0.25">
      <c r="A24" s="27" t="s">
        <v>29</v>
      </c>
      <c r="B24" s="22"/>
      <c r="C24" s="23"/>
      <c r="D24" s="22">
        <f t="shared" si="0"/>
        <v>0</v>
      </c>
      <c r="E24" s="23"/>
      <c r="F24" s="23"/>
      <c r="G24" s="22">
        <f t="shared" si="3"/>
        <v>0</v>
      </c>
    </row>
    <row r="25" spans="1:7" x14ac:dyDescent="0.25">
      <c r="A25" s="27" t="s">
        <v>30</v>
      </c>
      <c r="B25" s="22">
        <v>1002013</v>
      </c>
      <c r="C25" s="23">
        <v>-80610.98</v>
      </c>
      <c r="D25" s="22">
        <f t="shared" si="0"/>
        <v>921402.02</v>
      </c>
      <c r="E25" s="23">
        <v>732312.05</v>
      </c>
      <c r="F25" s="23">
        <v>732312.05</v>
      </c>
      <c r="G25" s="22">
        <f t="shared" si="3"/>
        <v>-269700.94999999995</v>
      </c>
    </row>
    <row r="26" spans="1:7" x14ac:dyDescent="0.25">
      <c r="A26" s="27" t="s">
        <v>31</v>
      </c>
      <c r="B26" s="22">
        <v>1726855.31</v>
      </c>
      <c r="C26" s="23">
        <v>541408.51</v>
      </c>
      <c r="D26" s="22">
        <f t="shared" si="0"/>
        <v>2268263.8200000003</v>
      </c>
      <c r="E26" s="23">
        <v>1836566.22</v>
      </c>
      <c r="F26" s="23">
        <v>1836566.22</v>
      </c>
      <c r="G26" s="22">
        <f t="shared" si="3"/>
        <v>109710.90999999992</v>
      </c>
    </row>
    <row r="27" spans="1:7" ht="25.5" x14ac:dyDescent="0.25">
      <c r="A27" s="28" t="s">
        <v>32</v>
      </c>
      <c r="B27" s="22">
        <v>0</v>
      </c>
      <c r="C27" s="23">
        <v>2452646.69</v>
      </c>
      <c r="D27" s="22">
        <f t="shared" si="0"/>
        <v>2452646.69</v>
      </c>
      <c r="E27" s="23">
        <v>2886417.88</v>
      </c>
      <c r="F27" s="23">
        <v>2886417.88</v>
      </c>
      <c r="G27" s="22">
        <f t="shared" si="3"/>
        <v>2886417.88</v>
      </c>
    </row>
    <row r="28" spans="1:7" ht="25.5" x14ac:dyDescent="0.25">
      <c r="A28" s="25" t="s">
        <v>33</v>
      </c>
      <c r="B28" s="22">
        <f t="shared" ref="B28:G28" si="4">SUM(B29:B33)</f>
        <v>260311</v>
      </c>
      <c r="C28" s="22">
        <f t="shared" si="4"/>
        <v>151409.01</v>
      </c>
      <c r="D28" s="22">
        <f t="shared" si="4"/>
        <v>411720.01</v>
      </c>
      <c r="E28" s="22">
        <f t="shared" si="4"/>
        <v>368057.81999999995</v>
      </c>
      <c r="F28" s="22">
        <f t="shared" si="4"/>
        <v>368057.81999999995</v>
      </c>
      <c r="G28" s="22">
        <f t="shared" si="4"/>
        <v>107746.81999999998</v>
      </c>
    </row>
    <row r="29" spans="1:7" x14ac:dyDescent="0.25">
      <c r="A29" s="27" t="s">
        <v>34</v>
      </c>
      <c r="B29" s="22"/>
      <c r="C29" s="23"/>
      <c r="D29" s="22">
        <f t="shared" si="0"/>
        <v>0</v>
      </c>
      <c r="E29" s="23"/>
      <c r="F29" s="23"/>
      <c r="G29" s="22">
        <f t="shared" si="3"/>
        <v>0</v>
      </c>
    </row>
    <row r="30" spans="1:7" x14ac:dyDescent="0.25">
      <c r="A30" s="27" t="s">
        <v>35</v>
      </c>
      <c r="B30" s="22">
        <v>44526</v>
      </c>
      <c r="C30" s="23">
        <v>7124.26</v>
      </c>
      <c r="D30" s="22">
        <f t="shared" si="0"/>
        <v>51650.26</v>
      </c>
      <c r="E30" s="23">
        <v>43582.1</v>
      </c>
      <c r="F30" s="23">
        <v>43582.1</v>
      </c>
      <c r="G30" s="22">
        <f t="shared" si="3"/>
        <v>-943.90000000000146</v>
      </c>
    </row>
    <row r="31" spans="1:7" x14ac:dyDescent="0.25">
      <c r="A31" s="27" t="s">
        <v>36</v>
      </c>
      <c r="B31" s="22">
        <v>215785</v>
      </c>
      <c r="C31" s="23">
        <v>144284.75</v>
      </c>
      <c r="D31" s="22">
        <f t="shared" si="0"/>
        <v>360069.75</v>
      </c>
      <c r="E31" s="23">
        <v>324475.71999999997</v>
      </c>
      <c r="F31" s="23">
        <v>324475.71999999997</v>
      </c>
      <c r="G31" s="22">
        <f t="shared" si="3"/>
        <v>108690.71999999997</v>
      </c>
    </row>
    <row r="32" spans="1:7" ht="25.5" x14ac:dyDescent="0.25">
      <c r="A32" s="28" t="s">
        <v>37</v>
      </c>
      <c r="B32" s="22"/>
      <c r="C32" s="23"/>
      <c r="D32" s="22">
        <f t="shared" si="0"/>
        <v>0</v>
      </c>
      <c r="E32" s="23"/>
      <c r="F32" s="23"/>
      <c r="G32" s="22">
        <f t="shared" si="3"/>
        <v>0</v>
      </c>
    </row>
    <row r="33" spans="1:7" x14ac:dyDescent="0.25">
      <c r="A33" s="27" t="s">
        <v>38</v>
      </c>
      <c r="B33" s="22"/>
      <c r="C33" s="23"/>
      <c r="D33" s="22">
        <f t="shared" si="0"/>
        <v>0</v>
      </c>
      <c r="E33" s="23"/>
      <c r="F33" s="23"/>
      <c r="G33" s="22">
        <f t="shared" si="3"/>
        <v>0</v>
      </c>
    </row>
    <row r="34" spans="1:7" x14ac:dyDescent="0.25">
      <c r="A34" s="24" t="s">
        <v>39</v>
      </c>
      <c r="B34" s="22"/>
      <c r="C34" s="23"/>
      <c r="D34" s="22">
        <f t="shared" si="0"/>
        <v>0</v>
      </c>
      <c r="E34" s="23"/>
      <c r="F34" s="23"/>
      <c r="G34" s="22">
        <f t="shared" si="3"/>
        <v>0</v>
      </c>
    </row>
    <row r="35" spans="1:7" x14ac:dyDescent="0.25">
      <c r="A35" s="24" t="s">
        <v>40</v>
      </c>
      <c r="B35" s="22">
        <f t="shared" ref="B35:G35" si="5">B36</f>
        <v>0</v>
      </c>
      <c r="C35" s="22">
        <f t="shared" si="5"/>
        <v>0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 t="shared" si="5"/>
        <v>0</v>
      </c>
    </row>
    <row r="36" spans="1:7" x14ac:dyDescent="0.25">
      <c r="A36" s="27" t="s">
        <v>41</v>
      </c>
      <c r="B36" s="22"/>
      <c r="C36" s="23"/>
      <c r="D36" s="22">
        <f t="shared" si="0"/>
        <v>0</v>
      </c>
      <c r="E36" s="23"/>
      <c r="F36" s="23"/>
      <c r="G36" s="22">
        <f t="shared" si="3"/>
        <v>0</v>
      </c>
    </row>
    <row r="37" spans="1:7" x14ac:dyDescent="0.25">
      <c r="A37" s="24" t="s">
        <v>42</v>
      </c>
      <c r="B37" s="22">
        <f t="shared" ref="B37:G37" si="6">B38+B39</f>
        <v>0</v>
      </c>
      <c r="C37" s="22">
        <f t="shared" si="6"/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x14ac:dyDescent="0.25">
      <c r="A38" s="27" t="s">
        <v>43</v>
      </c>
      <c r="B38" s="22"/>
      <c r="C38" s="23"/>
      <c r="D38" s="22">
        <f t="shared" si="0"/>
        <v>0</v>
      </c>
      <c r="E38" s="23"/>
      <c r="F38" s="23"/>
      <c r="G38" s="22">
        <f t="shared" si="3"/>
        <v>0</v>
      </c>
    </row>
    <row r="39" spans="1:7" x14ac:dyDescent="0.25">
      <c r="A39" s="27" t="s">
        <v>44</v>
      </c>
      <c r="B39" s="22"/>
      <c r="C39" s="23"/>
      <c r="D39" s="22">
        <f t="shared" si="0"/>
        <v>0</v>
      </c>
      <c r="E39" s="23"/>
      <c r="F39" s="23"/>
      <c r="G39" s="22">
        <f t="shared" si="3"/>
        <v>0</v>
      </c>
    </row>
    <row r="40" spans="1:7" x14ac:dyDescent="0.25">
      <c r="A40" s="29"/>
      <c r="B40" s="22"/>
      <c r="C40" s="23"/>
      <c r="D40" s="22"/>
      <c r="E40" s="23"/>
      <c r="F40" s="23"/>
      <c r="G40" s="22"/>
    </row>
    <row r="41" spans="1:7" ht="25.5" x14ac:dyDescent="0.25">
      <c r="A41" s="30" t="s">
        <v>45</v>
      </c>
      <c r="B41" s="31">
        <f t="shared" ref="B41:G41" si="7">B9+B10+B11+B12+B13+B14+B15+B16+B28+B34+B35+B37</f>
        <v>51179021.310000002</v>
      </c>
      <c r="C41" s="32">
        <f t="shared" si="7"/>
        <v>4684288.01</v>
      </c>
      <c r="D41" s="32">
        <f t="shared" si="7"/>
        <v>55863309.32</v>
      </c>
      <c r="E41" s="32">
        <f t="shared" si="7"/>
        <v>45626544.020000003</v>
      </c>
      <c r="F41" s="32">
        <f t="shared" si="7"/>
        <v>45626544.020000003</v>
      </c>
      <c r="G41" s="32">
        <f t="shared" si="7"/>
        <v>-5552477.2899999982</v>
      </c>
    </row>
    <row r="42" spans="1:7" x14ac:dyDescent="0.25">
      <c r="A42" s="33"/>
      <c r="B42" s="22"/>
      <c r="C42" s="33"/>
      <c r="D42" s="34"/>
      <c r="E42" s="33"/>
      <c r="F42" s="33"/>
      <c r="G42" s="34"/>
    </row>
    <row r="43" spans="1:7" ht="25.5" x14ac:dyDescent="0.25">
      <c r="A43" s="30" t="s">
        <v>46</v>
      </c>
      <c r="B43" s="35"/>
      <c r="C43" s="36"/>
      <c r="D43" s="35"/>
      <c r="E43" s="36"/>
      <c r="F43" s="36"/>
      <c r="G43" s="22"/>
    </row>
    <row r="44" spans="1:7" x14ac:dyDescent="0.25">
      <c r="A44" s="29"/>
      <c r="B44" s="22"/>
      <c r="C44" s="37"/>
      <c r="D44" s="22"/>
      <c r="E44" s="37"/>
      <c r="F44" s="37"/>
      <c r="G44" s="22"/>
    </row>
    <row r="45" spans="1:7" x14ac:dyDescent="0.25">
      <c r="A45" s="21" t="s">
        <v>47</v>
      </c>
      <c r="B45" s="22"/>
      <c r="C45" s="23"/>
      <c r="D45" s="22"/>
      <c r="E45" s="23"/>
      <c r="F45" s="23"/>
      <c r="G45" s="22"/>
    </row>
    <row r="46" spans="1:7" x14ac:dyDescent="0.25">
      <c r="A46" s="24" t="s">
        <v>48</v>
      </c>
      <c r="B46" s="22">
        <f t="shared" ref="B46:G46" si="8">SUM(B47:B54)</f>
        <v>40523181</v>
      </c>
      <c r="C46" s="22">
        <f t="shared" si="8"/>
        <v>205989.83999999997</v>
      </c>
      <c r="D46" s="22">
        <f t="shared" si="8"/>
        <v>40729170.840000004</v>
      </c>
      <c r="E46" s="22">
        <f t="shared" si="8"/>
        <v>37452548.560000002</v>
      </c>
      <c r="F46" s="22">
        <f t="shared" si="8"/>
        <v>37452548.560000002</v>
      </c>
      <c r="G46" s="22">
        <f t="shared" si="8"/>
        <v>-3070632.4400000013</v>
      </c>
    </row>
    <row r="47" spans="1:7" ht="25.5" x14ac:dyDescent="0.25">
      <c r="A47" s="28" t="s">
        <v>49</v>
      </c>
      <c r="B47" s="22"/>
      <c r="C47" s="23"/>
      <c r="D47" s="22">
        <f t="shared" ref="D47:D64" si="9">B47+C47</f>
        <v>0</v>
      </c>
      <c r="E47" s="23"/>
      <c r="F47" s="23"/>
      <c r="G47" s="22">
        <f t="shared" ref="G47:G64" si="10">F47-B47</f>
        <v>0</v>
      </c>
    </row>
    <row r="48" spans="1:7" ht="25.5" x14ac:dyDescent="0.25">
      <c r="A48" s="28" t="s">
        <v>50</v>
      </c>
      <c r="B48" s="22"/>
      <c r="C48" s="23"/>
      <c r="D48" s="22">
        <f t="shared" si="9"/>
        <v>0</v>
      </c>
      <c r="E48" s="23"/>
      <c r="F48" s="23"/>
      <c r="G48" s="22">
        <f t="shared" si="10"/>
        <v>0</v>
      </c>
    </row>
    <row r="49" spans="1:7" ht="25.5" x14ac:dyDescent="0.25">
      <c r="A49" s="28" t="s">
        <v>51</v>
      </c>
      <c r="B49" s="22">
        <v>21475016</v>
      </c>
      <c r="C49" s="23">
        <v>-414600</v>
      </c>
      <c r="D49" s="22">
        <f t="shared" si="9"/>
        <v>21060416</v>
      </c>
      <c r="E49" s="23">
        <v>21061876.949999999</v>
      </c>
      <c r="F49" s="23">
        <v>21061876.949999999</v>
      </c>
      <c r="G49" s="22">
        <f t="shared" si="10"/>
        <v>-413139.05000000075</v>
      </c>
    </row>
    <row r="50" spans="1:7" ht="38.25" x14ac:dyDescent="0.25">
      <c r="A50" s="28" t="s">
        <v>52</v>
      </c>
      <c r="B50" s="22">
        <v>19048165</v>
      </c>
      <c r="C50" s="23">
        <v>620589.84</v>
      </c>
      <c r="D50" s="22">
        <f t="shared" si="9"/>
        <v>19668754.84</v>
      </c>
      <c r="E50" s="23">
        <v>16390671.609999999</v>
      </c>
      <c r="F50" s="23">
        <v>16390671.609999999</v>
      </c>
      <c r="G50" s="22">
        <f t="shared" si="10"/>
        <v>-2657493.3900000006</v>
      </c>
    </row>
    <row r="51" spans="1:7" x14ac:dyDescent="0.25">
      <c r="A51" s="28" t="s">
        <v>53</v>
      </c>
      <c r="B51" s="22"/>
      <c r="C51" s="23"/>
      <c r="D51" s="22">
        <f t="shared" si="9"/>
        <v>0</v>
      </c>
      <c r="E51" s="23"/>
      <c r="F51" s="23"/>
      <c r="G51" s="22">
        <f t="shared" si="10"/>
        <v>0</v>
      </c>
    </row>
    <row r="52" spans="1:7" ht="25.5" x14ac:dyDescent="0.25">
      <c r="A52" s="28" t="s">
        <v>54</v>
      </c>
      <c r="B52" s="22"/>
      <c r="C52" s="23"/>
      <c r="D52" s="22">
        <f t="shared" si="9"/>
        <v>0</v>
      </c>
      <c r="E52" s="23"/>
      <c r="F52" s="23"/>
      <c r="G52" s="22">
        <f t="shared" si="10"/>
        <v>0</v>
      </c>
    </row>
    <row r="53" spans="1:7" ht="25.5" x14ac:dyDescent="0.25">
      <c r="A53" s="28" t="s">
        <v>55</v>
      </c>
      <c r="B53" s="22"/>
      <c r="C53" s="23"/>
      <c r="D53" s="22">
        <f t="shared" si="9"/>
        <v>0</v>
      </c>
      <c r="E53" s="23"/>
      <c r="F53" s="23"/>
      <c r="G53" s="22">
        <f t="shared" si="10"/>
        <v>0</v>
      </c>
    </row>
    <row r="54" spans="1:7" ht="25.5" x14ac:dyDescent="0.25">
      <c r="A54" s="28" t="s">
        <v>56</v>
      </c>
      <c r="B54" s="22"/>
      <c r="C54" s="23"/>
      <c r="D54" s="22">
        <f t="shared" si="9"/>
        <v>0</v>
      </c>
      <c r="E54" s="23"/>
      <c r="F54" s="23"/>
      <c r="G54" s="22">
        <f t="shared" si="10"/>
        <v>0</v>
      </c>
    </row>
    <row r="55" spans="1:7" x14ac:dyDescent="0.25">
      <c r="A55" s="25" t="s">
        <v>57</v>
      </c>
      <c r="B55" s="22">
        <f t="shared" ref="B55:G55" si="11">SUM(B56:B59)</f>
        <v>0</v>
      </c>
      <c r="C55" s="22">
        <f t="shared" si="11"/>
        <v>0</v>
      </c>
      <c r="D55" s="22">
        <f t="shared" si="11"/>
        <v>0</v>
      </c>
      <c r="E55" s="22">
        <f t="shared" si="11"/>
        <v>0</v>
      </c>
      <c r="F55" s="22">
        <f t="shared" si="11"/>
        <v>0</v>
      </c>
      <c r="G55" s="22">
        <f t="shared" si="11"/>
        <v>0</v>
      </c>
    </row>
    <row r="56" spans="1:7" x14ac:dyDescent="0.25">
      <c r="A56" s="28" t="s">
        <v>58</v>
      </c>
      <c r="B56" s="22"/>
      <c r="C56" s="23"/>
      <c r="D56" s="22">
        <f t="shared" si="9"/>
        <v>0</v>
      </c>
      <c r="E56" s="23"/>
      <c r="F56" s="23"/>
      <c r="G56" s="22">
        <f t="shared" si="10"/>
        <v>0</v>
      </c>
    </row>
    <row r="57" spans="1:7" x14ac:dyDescent="0.25">
      <c r="A57" s="28" t="s">
        <v>59</v>
      </c>
      <c r="B57" s="22"/>
      <c r="C57" s="23"/>
      <c r="D57" s="22">
        <f t="shared" si="9"/>
        <v>0</v>
      </c>
      <c r="E57" s="23"/>
      <c r="F57" s="23"/>
      <c r="G57" s="22">
        <f t="shared" si="10"/>
        <v>0</v>
      </c>
    </row>
    <row r="58" spans="1:7" x14ac:dyDescent="0.25">
      <c r="A58" s="28" t="s">
        <v>60</v>
      </c>
      <c r="B58" s="22"/>
      <c r="C58" s="23"/>
      <c r="D58" s="22">
        <f t="shared" si="9"/>
        <v>0</v>
      </c>
      <c r="E58" s="23"/>
      <c r="F58" s="23"/>
      <c r="G58" s="22">
        <f t="shared" si="10"/>
        <v>0</v>
      </c>
    </row>
    <row r="59" spans="1:7" x14ac:dyDescent="0.25">
      <c r="A59" s="28" t="s">
        <v>61</v>
      </c>
      <c r="B59" s="22"/>
      <c r="C59" s="23"/>
      <c r="D59" s="22">
        <f t="shared" si="9"/>
        <v>0</v>
      </c>
      <c r="E59" s="23"/>
      <c r="F59" s="23"/>
      <c r="G59" s="22">
        <f t="shared" si="10"/>
        <v>0</v>
      </c>
    </row>
    <row r="60" spans="1:7" x14ac:dyDescent="0.25">
      <c r="A60" s="25" t="s">
        <v>62</v>
      </c>
      <c r="B60" s="22">
        <f t="shared" ref="B60:G60" si="12">B61+B62</f>
        <v>0</v>
      </c>
      <c r="C60" s="22">
        <f t="shared" si="12"/>
        <v>0</v>
      </c>
      <c r="D60" s="22">
        <f t="shared" si="12"/>
        <v>0</v>
      </c>
      <c r="E60" s="22">
        <f t="shared" si="12"/>
        <v>0</v>
      </c>
      <c r="F60" s="22">
        <f t="shared" si="12"/>
        <v>0</v>
      </c>
      <c r="G60" s="22">
        <f t="shared" si="12"/>
        <v>0</v>
      </c>
    </row>
    <row r="61" spans="1:7" ht="25.5" x14ac:dyDescent="0.25">
      <c r="A61" s="28" t="s">
        <v>63</v>
      </c>
      <c r="B61" s="22"/>
      <c r="C61" s="23"/>
      <c r="D61" s="22">
        <f t="shared" si="9"/>
        <v>0</v>
      </c>
      <c r="E61" s="23"/>
      <c r="F61" s="23"/>
      <c r="G61" s="22">
        <f t="shared" si="10"/>
        <v>0</v>
      </c>
    </row>
    <row r="62" spans="1:7" x14ac:dyDescent="0.25">
      <c r="A62" s="28" t="s">
        <v>64</v>
      </c>
      <c r="B62" s="22"/>
      <c r="C62" s="23"/>
      <c r="D62" s="22">
        <f t="shared" si="9"/>
        <v>0</v>
      </c>
      <c r="E62" s="23"/>
      <c r="F62" s="23"/>
      <c r="G62" s="22">
        <f t="shared" si="10"/>
        <v>0</v>
      </c>
    </row>
    <row r="63" spans="1:7" ht="38.25" x14ac:dyDescent="0.25">
      <c r="A63" s="25" t="s">
        <v>65</v>
      </c>
      <c r="B63" s="22"/>
      <c r="C63" s="23"/>
      <c r="D63" s="22">
        <f t="shared" si="9"/>
        <v>0</v>
      </c>
      <c r="E63" s="23"/>
      <c r="F63" s="23"/>
      <c r="G63" s="22">
        <f t="shared" si="10"/>
        <v>0</v>
      </c>
    </row>
    <row r="64" spans="1:7" x14ac:dyDescent="0.25">
      <c r="A64" s="38" t="s">
        <v>66</v>
      </c>
      <c r="B64" s="39"/>
      <c r="C64" s="40"/>
      <c r="D64" s="39">
        <f t="shared" si="9"/>
        <v>0</v>
      </c>
      <c r="E64" s="40"/>
      <c r="F64" s="40"/>
      <c r="G64" s="39">
        <f t="shared" si="10"/>
        <v>0</v>
      </c>
    </row>
    <row r="65" spans="1:7" x14ac:dyDescent="0.25">
      <c r="A65" s="29"/>
      <c r="B65" s="22"/>
      <c r="C65" s="37"/>
      <c r="D65" s="22"/>
      <c r="E65" s="37"/>
      <c r="F65" s="37"/>
      <c r="G65" s="22"/>
    </row>
    <row r="66" spans="1:7" ht="25.5" x14ac:dyDescent="0.25">
      <c r="A66" s="30" t="s">
        <v>67</v>
      </c>
      <c r="B66" s="31">
        <f t="shared" ref="B66:G66" si="13">B46+B55+B60+B63+B64</f>
        <v>40523181</v>
      </c>
      <c r="C66" s="31">
        <f t="shared" si="13"/>
        <v>205989.83999999997</v>
      </c>
      <c r="D66" s="31">
        <f t="shared" si="13"/>
        <v>40729170.840000004</v>
      </c>
      <c r="E66" s="31">
        <f t="shared" si="13"/>
        <v>37452548.560000002</v>
      </c>
      <c r="F66" s="31">
        <f t="shared" si="13"/>
        <v>37452548.560000002</v>
      </c>
      <c r="G66" s="31">
        <f t="shared" si="13"/>
        <v>-3070632.4400000013</v>
      </c>
    </row>
    <row r="67" spans="1:7" x14ac:dyDescent="0.25">
      <c r="A67" s="41"/>
      <c r="B67" s="22"/>
      <c r="C67" s="37"/>
      <c r="D67" s="22"/>
      <c r="E67" s="37"/>
      <c r="F67" s="37"/>
      <c r="G67" s="22"/>
    </row>
    <row r="68" spans="1:7" x14ac:dyDescent="0.25">
      <c r="A68" s="30" t="s">
        <v>68</v>
      </c>
      <c r="B68" s="31">
        <f t="shared" ref="B68:G68" si="14">B69</f>
        <v>0</v>
      </c>
      <c r="C68" s="31">
        <f t="shared" si="14"/>
        <v>0</v>
      </c>
      <c r="D68" s="31">
        <f t="shared" si="14"/>
        <v>0</v>
      </c>
      <c r="E68" s="31">
        <f t="shared" si="14"/>
        <v>0</v>
      </c>
      <c r="F68" s="31">
        <f t="shared" si="14"/>
        <v>0</v>
      </c>
      <c r="G68" s="31">
        <f t="shared" si="14"/>
        <v>0</v>
      </c>
    </row>
    <row r="69" spans="1:7" x14ac:dyDescent="0.25">
      <c r="A69" s="41" t="s">
        <v>69</v>
      </c>
      <c r="B69" s="22"/>
      <c r="C69" s="23"/>
      <c r="D69" s="22">
        <f>B69+C69</f>
        <v>0</v>
      </c>
      <c r="E69" s="23"/>
      <c r="F69" s="23"/>
      <c r="G69" s="22">
        <f>F69-B69</f>
        <v>0</v>
      </c>
    </row>
    <row r="70" spans="1:7" x14ac:dyDescent="0.25">
      <c r="A70" s="41"/>
      <c r="B70" s="22"/>
      <c r="C70" s="23"/>
      <c r="D70" s="22"/>
      <c r="E70" s="23"/>
      <c r="F70" s="23"/>
      <c r="G70" s="22"/>
    </row>
    <row r="71" spans="1:7" x14ac:dyDescent="0.25">
      <c r="A71" s="30" t="s">
        <v>70</v>
      </c>
      <c r="B71" s="31">
        <f t="shared" ref="B71:G71" si="15">B41+B66+B68</f>
        <v>91702202.310000002</v>
      </c>
      <c r="C71" s="31">
        <f t="shared" si="15"/>
        <v>4890277.8499999996</v>
      </c>
      <c r="D71" s="31">
        <f t="shared" si="15"/>
        <v>96592480.159999996</v>
      </c>
      <c r="E71" s="31">
        <f t="shared" si="15"/>
        <v>83079092.580000013</v>
      </c>
      <c r="F71" s="31">
        <f t="shared" si="15"/>
        <v>83079092.580000013</v>
      </c>
      <c r="G71" s="31">
        <f t="shared" si="15"/>
        <v>-8623109.7300000004</v>
      </c>
    </row>
    <row r="72" spans="1:7" x14ac:dyDescent="0.25">
      <c r="A72" s="41"/>
      <c r="B72" s="22"/>
      <c r="C72" s="23"/>
      <c r="D72" s="22"/>
      <c r="E72" s="23"/>
      <c r="F72" s="23"/>
      <c r="G72" s="22"/>
    </row>
    <row r="73" spans="1:7" x14ac:dyDescent="0.25">
      <c r="A73" s="30" t="s">
        <v>71</v>
      </c>
      <c r="B73" s="22"/>
      <c r="C73" s="23"/>
      <c r="D73" s="22"/>
      <c r="E73" s="23"/>
      <c r="F73" s="23"/>
      <c r="G73" s="22"/>
    </row>
    <row r="74" spans="1:7" ht="25.5" x14ac:dyDescent="0.25">
      <c r="A74" s="41" t="s">
        <v>72</v>
      </c>
      <c r="B74" s="22"/>
      <c r="C74" s="23"/>
      <c r="D74" s="22">
        <f>B74+C74</f>
        <v>0</v>
      </c>
      <c r="E74" s="23"/>
      <c r="F74" s="23"/>
      <c r="G74" s="22">
        <f>F74-B74</f>
        <v>0</v>
      </c>
    </row>
    <row r="75" spans="1:7" ht="25.5" x14ac:dyDescent="0.25">
      <c r="A75" s="41" t="s">
        <v>73</v>
      </c>
      <c r="B75" s="22"/>
      <c r="C75" s="23"/>
      <c r="D75" s="22">
        <f>B75+C75</f>
        <v>0</v>
      </c>
      <c r="E75" s="23"/>
      <c r="F75" s="23"/>
      <c r="G75" s="22">
        <f>F75-B75</f>
        <v>0</v>
      </c>
    </row>
    <row r="76" spans="1:7" x14ac:dyDescent="0.25">
      <c r="A76" s="30" t="s">
        <v>74</v>
      </c>
      <c r="B76" s="31">
        <f t="shared" ref="B76:G76" si="16">SUM(B74:B75)</f>
        <v>0</v>
      </c>
      <c r="C76" s="31">
        <f t="shared" si="16"/>
        <v>0</v>
      </c>
      <c r="D76" s="31">
        <f t="shared" si="16"/>
        <v>0</v>
      </c>
      <c r="E76" s="31">
        <f t="shared" si="16"/>
        <v>0</v>
      </c>
      <c r="F76" s="31">
        <f t="shared" si="16"/>
        <v>0</v>
      </c>
      <c r="G76" s="31">
        <f t="shared" si="16"/>
        <v>0</v>
      </c>
    </row>
    <row r="77" spans="1:7" ht="15.75" thickBot="1" x14ac:dyDescent="0.3">
      <c r="A77" s="42"/>
      <c r="B77" s="43"/>
      <c r="C77" s="44"/>
      <c r="D77" s="43"/>
      <c r="E77" s="44"/>
      <c r="F77" s="44"/>
      <c r="G77" s="43"/>
    </row>
    <row r="80" spans="1:7" ht="15.75" x14ac:dyDescent="0.25">
      <c r="A80" s="45" t="s">
        <v>75</v>
      </c>
      <c r="B80" s="45"/>
      <c r="C80" s="45" t="s">
        <v>76</v>
      </c>
      <c r="D80" s="45"/>
      <c r="E80" s="45"/>
      <c r="F80" s="46" t="s">
        <v>77</v>
      </c>
      <c r="G80" s="46"/>
    </row>
    <row r="81" spans="1:7" ht="15.75" x14ac:dyDescent="0.25">
      <c r="A81" s="45" t="s">
        <v>78</v>
      </c>
      <c r="B81" s="47"/>
      <c r="C81" s="47" t="s">
        <v>79</v>
      </c>
      <c r="D81" s="47"/>
      <c r="E81" s="47"/>
      <c r="F81" s="47" t="s">
        <v>80</v>
      </c>
      <c r="G81" s="48"/>
    </row>
    <row r="82" spans="1:7" ht="15.75" x14ac:dyDescent="0.25">
      <c r="A82" s="45" t="s">
        <v>81</v>
      </c>
      <c r="B82" s="49"/>
      <c r="C82" s="49" t="s">
        <v>82</v>
      </c>
      <c r="D82" s="47"/>
      <c r="E82" s="47"/>
      <c r="F82" s="47" t="s">
        <v>83</v>
      </c>
      <c r="G82" s="48"/>
    </row>
  </sheetData>
  <mergeCells count="12">
    <mergeCell ref="F6:F7"/>
    <mergeCell ref="F80:G80"/>
    <mergeCell ref="A1:G1"/>
    <mergeCell ref="A2:G2"/>
    <mergeCell ref="A3:G3"/>
    <mergeCell ref="A4:G4"/>
    <mergeCell ref="B5:F5"/>
    <mergeCell ref="G5:G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A2" sqref="A2:G2"/>
    </sheetView>
  </sheetViews>
  <sheetFormatPr baseColWidth="10" defaultRowHeight="15" x14ac:dyDescent="0.25"/>
  <cols>
    <col min="1" max="1" width="41" bestFit="1" customWidth="1"/>
    <col min="5" max="5" width="13.140625" customWidth="1"/>
    <col min="6" max="6" width="13.28515625" customWidth="1"/>
    <col min="7" max="7" width="19.1406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84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/>
      <c r="B5" s="11" t="s">
        <v>4</v>
      </c>
      <c r="C5" s="12"/>
      <c r="D5" s="12"/>
      <c r="E5" s="12"/>
      <c r="F5" s="13"/>
      <c r="G5" s="14" t="s">
        <v>5</v>
      </c>
    </row>
    <row r="6" spans="1:7" x14ac:dyDescent="0.25">
      <c r="A6" s="15" t="s">
        <v>6</v>
      </c>
      <c r="B6" s="14" t="s">
        <v>7</v>
      </c>
      <c r="C6" s="16" t="s">
        <v>8</v>
      </c>
      <c r="D6" s="14" t="s">
        <v>9</v>
      </c>
      <c r="E6" s="14" t="s">
        <v>10</v>
      </c>
      <c r="F6" s="14" t="s">
        <v>11</v>
      </c>
      <c r="G6" s="17"/>
    </row>
    <row r="7" spans="1:7" ht="15.75" thickBot="1" x14ac:dyDescent="0.3">
      <c r="A7" s="18" t="s">
        <v>12</v>
      </c>
      <c r="B7" s="19"/>
      <c r="C7" s="20"/>
      <c r="D7" s="19"/>
      <c r="E7" s="19"/>
      <c r="F7" s="19"/>
      <c r="G7" s="19"/>
    </row>
    <row r="8" spans="1:7" x14ac:dyDescent="0.25">
      <c r="A8" s="21" t="s">
        <v>13</v>
      </c>
      <c r="B8" s="22"/>
      <c r="C8" s="23"/>
      <c r="D8" s="22"/>
      <c r="E8" s="23"/>
      <c r="F8" s="23"/>
      <c r="G8" s="22"/>
    </row>
    <row r="9" spans="1:7" x14ac:dyDescent="0.25">
      <c r="A9" s="24" t="s">
        <v>14</v>
      </c>
      <c r="B9" s="22">
        <v>3116000</v>
      </c>
      <c r="C9" s="23">
        <v>307000</v>
      </c>
      <c r="D9" s="22">
        <f>B9+C9</f>
        <v>3423000</v>
      </c>
      <c r="E9" s="23">
        <v>2617157</v>
      </c>
      <c r="F9" s="23">
        <v>2617157</v>
      </c>
      <c r="G9" s="22">
        <f>F9-B9</f>
        <v>-498843</v>
      </c>
    </row>
    <row r="10" spans="1:7" x14ac:dyDescent="0.25">
      <c r="A10" s="24" t="s">
        <v>15</v>
      </c>
      <c r="B10" s="22"/>
      <c r="C10" s="23"/>
      <c r="D10" s="22">
        <f t="shared" ref="D10:D39" si="0">B10+C10</f>
        <v>0</v>
      </c>
      <c r="E10" s="23"/>
      <c r="F10" s="23"/>
      <c r="G10" s="22">
        <f t="shared" ref="G10:G15" si="1">F10-B10</f>
        <v>0</v>
      </c>
    </row>
    <row r="11" spans="1:7" x14ac:dyDescent="0.25">
      <c r="A11" s="24" t="s">
        <v>16</v>
      </c>
      <c r="B11" s="22"/>
      <c r="C11" s="23"/>
      <c r="D11" s="22">
        <f t="shared" si="0"/>
        <v>0</v>
      </c>
      <c r="E11" s="23"/>
      <c r="F11" s="23"/>
      <c r="G11" s="22">
        <f t="shared" si="1"/>
        <v>0</v>
      </c>
    </row>
    <row r="12" spans="1:7" x14ac:dyDescent="0.25">
      <c r="A12" s="24" t="s">
        <v>17</v>
      </c>
      <c r="B12" s="22">
        <v>2875000</v>
      </c>
      <c r="C12" s="23">
        <v>879750</v>
      </c>
      <c r="D12" s="22">
        <f t="shared" si="0"/>
        <v>3754750</v>
      </c>
      <c r="E12" s="23">
        <v>3049187.59</v>
      </c>
      <c r="F12" s="23">
        <v>3049187.59</v>
      </c>
      <c r="G12" s="22">
        <f t="shared" si="1"/>
        <v>174187.58999999985</v>
      </c>
    </row>
    <row r="13" spans="1:7" x14ac:dyDescent="0.25">
      <c r="A13" s="24" t="s">
        <v>18</v>
      </c>
      <c r="B13" s="22">
        <v>395000</v>
      </c>
      <c r="C13" s="23">
        <v>23000</v>
      </c>
      <c r="D13" s="22">
        <f t="shared" si="0"/>
        <v>418000</v>
      </c>
      <c r="E13" s="23">
        <v>86705</v>
      </c>
      <c r="F13" s="23">
        <v>86705</v>
      </c>
      <c r="G13" s="22">
        <f t="shared" si="1"/>
        <v>-308295</v>
      </c>
    </row>
    <row r="14" spans="1:7" x14ac:dyDescent="0.25">
      <c r="A14" s="24" t="s">
        <v>19</v>
      </c>
      <c r="B14" s="22">
        <v>250000</v>
      </c>
      <c r="C14" s="23">
        <v>109000</v>
      </c>
      <c r="D14" s="22">
        <f t="shared" si="0"/>
        <v>359000</v>
      </c>
      <c r="E14" s="23">
        <v>114255.18</v>
      </c>
      <c r="F14" s="23">
        <v>114255.18</v>
      </c>
      <c r="G14" s="22">
        <f t="shared" si="1"/>
        <v>-135744.82</v>
      </c>
    </row>
    <row r="15" spans="1:7" x14ac:dyDescent="0.25">
      <c r="A15" s="24" t="s">
        <v>20</v>
      </c>
      <c r="B15" s="22">
        <v>0</v>
      </c>
      <c r="C15" s="23">
        <v>163000</v>
      </c>
      <c r="D15" s="22">
        <f t="shared" si="0"/>
        <v>163000</v>
      </c>
      <c r="E15" s="23">
        <v>163000</v>
      </c>
      <c r="F15" s="23">
        <v>163000</v>
      </c>
      <c r="G15" s="22">
        <f t="shared" si="1"/>
        <v>163000</v>
      </c>
    </row>
    <row r="16" spans="1:7" ht="25.5" x14ac:dyDescent="0.25">
      <c r="A16" s="25" t="s">
        <v>21</v>
      </c>
      <c r="B16" s="22">
        <f t="shared" ref="B16:G16" si="2">SUM(B17:B27)</f>
        <v>44282710.310000002</v>
      </c>
      <c r="C16" s="26">
        <f t="shared" si="2"/>
        <v>3051129</v>
      </c>
      <c r="D16" s="26">
        <f t="shared" si="2"/>
        <v>47333839.310000002</v>
      </c>
      <c r="E16" s="26">
        <f t="shared" si="2"/>
        <v>43505524.669999994</v>
      </c>
      <c r="F16" s="26">
        <f t="shared" si="2"/>
        <v>43505524.669999994</v>
      </c>
      <c r="G16" s="26">
        <f t="shared" si="2"/>
        <v>-777185.63999999873</v>
      </c>
    </row>
    <row r="17" spans="1:7" x14ac:dyDescent="0.25">
      <c r="A17" s="27" t="s">
        <v>22</v>
      </c>
      <c r="B17" s="22">
        <v>27305998</v>
      </c>
      <c r="C17" s="23">
        <v>200270.62</v>
      </c>
      <c r="D17" s="22">
        <f t="shared" si="0"/>
        <v>27506268.620000001</v>
      </c>
      <c r="E17" s="23">
        <v>24736376.100000001</v>
      </c>
      <c r="F17" s="23">
        <v>24736376.100000001</v>
      </c>
      <c r="G17" s="22">
        <f>F17-B17</f>
        <v>-2569621.8999999985</v>
      </c>
    </row>
    <row r="18" spans="1:7" x14ac:dyDescent="0.25">
      <c r="A18" s="27" t="s">
        <v>23</v>
      </c>
      <c r="B18" s="22">
        <v>12766228</v>
      </c>
      <c r="C18" s="23">
        <v>-99364.23</v>
      </c>
      <c r="D18" s="22">
        <f t="shared" si="0"/>
        <v>12666863.77</v>
      </c>
      <c r="E18" s="23">
        <v>11462286.25</v>
      </c>
      <c r="F18" s="23">
        <v>11462286.25</v>
      </c>
      <c r="G18" s="22">
        <f t="shared" ref="G18:G39" si="3">F18-B18</f>
        <v>-1303941.75</v>
      </c>
    </row>
    <row r="19" spans="1:7" x14ac:dyDescent="0.25">
      <c r="A19" s="27" t="s">
        <v>24</v>
      </c>
      <c r="B19" s="22">
        <v>894433</v>
      </c>
      <c r="C19" s="23">
        <v>90825.94</v>
      </c>
      <c r="D19" s="22">
        <f t="shared" si="0"/>
        <v>985258.94</v>
      </c>
      <c r="E19" s="23">
        <v>930424.62</v>
      </c>
      <c r="F19" s="23">
        <v>930424.62</v>
      </c>
      <c r="G19" s="22">
        <f t="shared" si="3"/>
        <v>35991.619999999995</v>
      </c>
    </row>
    <row r="20" spans="1:7" x14ac:dyDescent="0.25">
      <c r="A20" s="27" t="s">
        <v>25</v>
      </c>
      <c r="B20" s="22"/>
      <c r="C20" s="23"/>
      <c r="D20" s="22">
        <f t="shared" si="0"/>
        <v>0</v>
      </c>
      <c r="E20" s="23"/>
      <c r="F20" s="23"/>
      <c r="G20" s="22">
        <f t="shared" si="3"/>
        <v>0</v>
      </c>
    </row>
    <row r="21" spans="1:7" x14ac:dyDescent="0.25">
      <c r="A21" s="27" t="s">
        <v>26</v>
      </c>
      <c r="B21" s="22"/>
      <c r="C21" s="23"/>
      <c r="D21" s="22">
        <f t="shared" si="0"/>
        <v>0</v>
      </c>
      <c r="E21" s="23"/>
      <c r="F21" s="23"/>
      <c r="G21" s="22">
        <f t="shared" si="3"/>
        <v>0</v>
      </c>
    </row>
    <row r="22" spans="1:7" x14ac:dyDescent="0.25">
      <c r="A22" s="28" t="s">
        <v>27</v>
      </c>
      <c r="B22" s="22">
        <v>587183</v>
      </c>
      <c r="C22" s="23">
        <v>-54047.55</v>
      </c>
      <c r="D22" s="22">
        <f t="shared" si="0"/>
        <v>533135.44999999995</v>
      </c>
      <c r="E22" s="23">
        <v>469311.62</v>
      </c>
      <c r="F22" s="23">
        <v>469311.62</v>
      </c>
      <c r="G22" s="22">
        <f t="shared" si="3"/>
        <v>-117871.38</v>
      </c>
    </row>
    <row r="23" spans="1:7" x14ac:dyDescent="0.25">
      <c r="A23" s="28" t="s">
        <v>28</v>
      </c>
      <c r="B23" s="22"/>
      <c r="C23" s="23"/>
      <c r="D23" s="22">
        <f t="shared" si="0"/>
        <v>0</v>
      </c>
      <c r="E23" s="23"/>
      <c r="F23" s="23"/>
      <c r="G23" s="22">
        <f t="shared" si="3"/>
        <v>0</v>
      </c>
    </row>
    <row r="24" spans="1:7" x14ac:dyDescent="0.25">
      <c r="A24" s="27" t="s">
        <v>29</v>
      </c>
      <c r="B24" s="22"/>
      <c r="C24" s="23"/>
      <c r="D24" s="22">
        <f t="shared" si="0"/>
        <v>0</v>
      </c>
      <c r="E24" s="23"/>
      <c r="F24" s="23"/>
      <c r="G24" s="22">
        <f t="shared" si="3"/>
        <v>0</v>
      </c>
    </row>
    <row r="25" spans="1:7" x14ac:dyDescent="0.25">
      <c r="A25" s="27" t="s">
        <v>30</v>
      </c>
      <c r="B25" s="22">
        <v>1002013</v>
      </c>
      <c r="C25" s="23">
        <v>-80610.98</v>
      </c>
      <c r="D25" s="22">
        <f t="shared" si="0"/>
        <v>921402.02</v>
      </c>
      <c r="E25" s="23">
        <v>795253.22</v>
      </c>
      <c r="F25" s="23">
        <v>795253.22</v>
      </c>
      <c r="G25" s="22">
        <f t="shared" si="3"/>
        <v>-206759.78000000003</v>
      </c>
    </row>
    <row r="26" spans="1:7" x14ac:dyDescent="0.25">
      <c r="A26" s="27" t="s">
        <v>31</v>
      </c>
      <c r="B26" s="22">
        <v>1726855.31</v>
      </c>
      <c r="C26" s="23">
        <v>541408.51</v>
      </c>
      <c r="D26" s="22">
        <f t="shared" si="0"/>
        <v>2268263.8200000003</v>
      </c>
      <c r="E26" s="23">
        <v>1920714.44</v>
      </c>
      <c r="F26" s="23">
        <v>1920714.44</v>
      </c>
      <c r="G26" s="22">
        <f t="shared" si="3"/>
        <v>193859.12999999989</v>
      </c>
    </row>
    <row r="27" spans="1:7" ht="25.5" x14ac:dyDescent="0.25">
      <c r="A27" s="28" t="s">
        <v>32</v>
      </c>
      <c r="B27" s="22">
        <v>0</v>
      </c>
      <c r="C27" s="23">
        <v>2452646.69</v>
      </c>
      <c r="D27" s="22">
        <f t="shared" si="0"/>
        <v>2452646.69</v>
      </c>
      <c r="E27" s="23">
        <v>3191158.42</v>
      </c>
      <c r="F27" s="23">
        <v>3191158.42</v>
      </c>
      <c r="G27" s="22">
        <f t="shared" si="3"/>
        <v>3191158.42</v>
      </c>
    </row>
    <row r="28" spans="1:7" ht="25.5" x14ac:dyDescent="0.25">
      <c r="A28" s="25" t="s">
        <v>33</v>
      </c>
      <c r="B28" s="22">
        <f t="shared" ref="B28:G28" si="4">SUM(B29:B33)</f>
        <v>260311</v>
      </c>
      <c r="C28" s="22">
        <f t="shared" si="4"/>
        <v>151409.01</v>
      </c>
      <c r="D28" s="22">
        <f t="shared" si="4"/>
        <v>411720.01</v>
      </c>
      <c r="E28" s="22">
        <f t="shared" si="4"/>
        <v>391847.18999999994</v>
      </c>
      <c r="F28" s="22">
        <f t="shared" si="4"/>
        <v>391847.18999999994</v>
      </c>
      <c r="G28" s="22">
        <f t="shared" si="4"/>
        <v>131536.18999999997</v>
      </c>
    </row>
    <row r="29" spans="1:7" x14ac:dyDescent="0.25">
      <c r="A29" s="27" t="s">
        <v>34</v>
      </c>
      <c r="B29" s="22"/>
      <c r="C29" s="23"/>
      <c r="D29" s="22">
        <f t="shared" si="0"/>
        <v>0</v>
      </c>
      <c r="E29" s="23"/>
      <c r="F29" s="23"/>
      <c r="G29" s="22">
        <f t="shared" si="3"/>
        <v>0</v>
      </c>
    </row>
    <row r="30" spans="1:7" x14ac:dyDescent="0.25">
      <c r="A30" s="27" t="s">
        <v>35</v>
      </c>
      <c r="B30" s="22">
        <v>44526</v>
      </c>
      <c r="C30" s="23">
        <v>7124.26</v>
      </c>
      <c r="D30" s="22">
        <f t="shared" si="0"/>
        <v>51650.26</v>
      </c>
      <c r="E30" s="23">
        <v>47940.28</v>
      </c>
      <c r="F30" s="23">
        <v>47940.28</v>
      </c>
      <c r="G30" s="22">
        <f t="shared" si="3"/>
        <v>3414.2799999999988</v>
      </c>
    </row>
    <row r="31" spans="1:7" x14ac:dyDescent="0.25">
      <c r="A31" s="27" t="s">
        <v>36</v>
      </c>
      <c r="B31" s="22">
        <v>215785</v>
      </c>
      <c r="C31" s="23">
        <v>144284.75</v>
      </c>
      <c r="D31" s="22">
        <f t="shared" si="0"/>
        <v>360069.75</v>
      </c>
      <c r="E31" s="23">
        <v>343906.91</v>
      </c>
      <c r="F31" s="23">
        <v>343906.91</v>
      </c>
      <c r="G31" s="22">
        <f t="shared" si="3"/>
        <v>128121.90999999997</v>
      </c>
    </row>
    <row r="32" spans="1:7" ht="25.5" x14ac:dyDescent="0.25">
      <c r="A32" s="28" t="s">
        <v>37</v>
      </c>
      <c r="B32" s="22"/>
      <c r="C32" s="23"/>
      <c r="D32" s="22">
        <f t="shared" si="0"/>
        <v>0</v>
      </c>
      <c r="E32" s="23"/>
      <c r="F32" s="23"/>
      <c r="G32" s="22">
        <f t="shared" si="3"/>
        <v>0</v>
      </c>
    </row>
    <row r="33" spans="1:7" x14ac:dyDescent="0.25">
      <c r="A33" s="27" t="s">
        <v>38</v>
      </c>
      <c r="B33" s="22"/>
      <c r="C33" s="23"/>
      <c r="D33" s="22">
        <f t="shared" si="0"/>
        <v>0</v>
      </c>
      <c r="E33" s="23"/>
      <c r="F33" s="23"/>
      <c r="G33" s="22">
        <f t="shared" si="3"/>
        <v>0</v>
      </c>
    </row>
    <row r="34" spans="1:7" x14ac:dyDescent="0.25">
      <c r="A34" s="24" t="s">
        <v>39</v>
      </c>
      <c r="B34" s="22"/>
      <c r="C34" s="23"/>
      <c r="D34" s="22">
        <f t="shared" si="0"/>
        <v>0</v>
      </c>
      <c r="E34" s="23"/>
      <c r="F34" s="23"/>
      <c r="G34" s="22">
        <f t="shared" si="3"/>
        <v>0</v>
      </c>
    </row>
    <row r="35" spans="1:7" x14ac:dyDescent="0.25">
      <c r="A35" s="24" t="s">
        <v>40</v>
      </c>
      <c r="B35" s="22">
        <f t="shared" ref="B35:G35" si="5">B36</f>
        <v>0</v>
      </c>
      <c r="C35" s="22">
        <f t="shared" si="5"/>
        <v>0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 t="shared" si="5"/>
        <v>0</v>
      </c>
    </row>
    <row r="36" spans="1:7" x14ac:dyDescent="0.25">
      <c r="A36" s="27" t="s">
        <v>41</v>
      </c>
      <c r="B36" s="22"/>
      <c r="C36" s="23"/>
      <c r="D36" s="22">
        <f t="shared" si="0"/>
        <v>0</v>
      </c>
      <c r="E36" s="23"/>
      <c r="F36" s="23"/>
      <c r="G36" s="22">
        <f t="shared" si="3"/>
        <v>0</v>
      </c>
    </row>
    <row r="37" spans="1:7" x14ac:dyDescent="0.25">
      <c r="A37" s="24" t="s">
        <v>42</v>
      </c>
      <c r="B37" s="22">
        <f t="shared" ref="B37:G37" si="6">B38+B39</f>
        <v>0</v>
      </c>
      <c r="C37" s="22">
        <f t="shared" si="6"/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x14ac:dyDescent="0.25">
      <c r="A38" s="27" t="s">
        <v>43</v>
      </c>
      <c r="B38" s="22"/>
      <c r="C38" s="23"/>
      <c r="D38" s="22">
        <f t="shared" si="0"/>
        <v>0</v>
      </c>
      <c r="E38" s="23"/>
      <c r="F38" s="23"/>
      <c r="G38" s="22">
        <f t="shared" si="3"/>
        <v>0</v>
      </c>
    </row>
    <row r="39" spans="1:7" x14ac:dyDescent="0.25">
      <c r="A39" s="27" t="s">
        <v>44</v>
      </c>
      <c r="B39" s="22"/>
      <c r="C39" s="23"/>
      <c r="D39" s="22">
        <f t="shared" si="0"/>
        <v>0</v>
      </c>
      <c r="E39" s="23"/>
      <c r="F39" s="23"/>
      <c r="G39" s="22">
        <f t="shared" si="3"/>
        <v>0</v>
      </c>
    </row>
    <row r="40" spans="1:7" x14ac:dyDescent="0.25">
      <c r="A40" s="29"/>
      <c r="B40" s="22"/>
      <c r="C40" s="23"/>
      <c r="D40" s="22"/>
      <c r="E40" s="23"/>
      <c r="F40" s="23"/>
      <c r="G40" s="22"/>
    </row>
    <row r="41" spans="1:7" ht="25.5" x14ac:dyDescent="0.25">
      <c r="A41" s="30" t="s">
        <v>45</v>
      </c>
      <c r="B41" s="31">
        <f t="shared" ref="B41:G41" si="7">B9+B10+B11+B12+B13+B14+B15+B16+B28+B34+B35+B37</f>
        <v>51179021.310000002</v>
      </c>
      <c r="C41" s="32">
        <f t="shared" si="7"/>
        <v>4684288.01</v>
      </c>
      <c r="D41" s="32">
        <f t="shared" si="7"/>
        <v>55863309.32</v>
      </c>
      <c r="E41" s="32">
        <f t="shared" si="7"/>
        <v>49927676.629999995</v>
      </c>
      <c r="F41" s="32">
        <f t="shared" si="7"/>
        <v>49927676.629999995</v>
      </c>
      <c r="G41" s="32">
        <f t="shared" si="7"/>
        <v>-1251344.679999999</v>
      </c>
    </row>
    <row r="42" spans="1:7" x14ac:dyDescent="0.25">
      <c r="A42" s="33"/>
      <c r="B42" s="22"/>
      <c r="C42" s="33"/>
      <c r="D42" s="34"/>
      <c r="E42" s="33"/>
      <c r="F42" s="33"/>
      <c r="G42" s="34"/>
    </row>
    <row r="43" spans="1:7" ht="25.5" x14ac:dyDescent="0.25">
      <c r="A43" s="30" t="s">
        <v>46</v>
      </c>
      <c r="B43" s="35"/>
      <c r="C43" s="36"/>
      <c r="D43" s="35"/>
      <c r="E43" s="36"/>
      <c r="F43" s="36"/>
      <c r="G43" s="22"/>
    </row>
    <row r="44" spans="1:7" x14ac:dyDescent="0.25">
      <c r="A44" s="29"/>
      <c r="B44" s="22"/>
      <c r="C44" s="37"/>
      <c r="D44" s="22"/>
      <c r="E44" s="37"/>
      <c r="F44" s="37"/>
      <c r="G44" s="22"/>
    </row>
    <row r="45" spans="1:7" x14ac:dyDescent="0.25">
      <c r="A45" s="21" t="s">
        <v>47</v>
      </c>
      <c r="B45" s="22"/>
      <c r="C45" s="23"/>
      <c r="D45" s="22"/>
      <c r="E45" s="23"/>
      <c r="F45" s="23"/>
      <c r="G45" s="22"/>
    </row>
    <row r="46" spans="1:7" x14ac:dyDescent="0.25">
      <c r="A46" s="24" t="s">
        <v>48</v>
      </c>
      <c r="B46" s="22">
        <f t="shared" ref="B46:G46" si="8">SUM(B47:B54)</f>
        <v>40523181</v>
      </c>
      <c r="C46" s="22">
        <f t="shared" si="8"/>
        <v>205989.83999999997</v>
      </c>
      <c r="D46" s="22">
        <f t="shared" si="8"/>
        <v>40729170.840000004</v>
      </c>
      <c r="E46" s="22">
        <f t="shared" si="8"/>
        <v>39091648.280000001</v>
      </c>
      <c r="F46" s="22">
        <f t="shared" si="8"/>
        <v>39091648.280000001</v>
      </c>
      <c r="G46" s="22">
        <f t="shared" si="8"/>
        <v>-1431532.7199999988</v>
      </c>
    </row>
    <row r="47" spans="1:7" ht="25.5" x14ac:dyDescent="0.25">
      <c r="A47" s="28" t="s">
        <v>49</v>
      </c>
      <c r="B47" s="22"/>
      <c r="C47" s="23"/>
      <c r="D47" s="22">
        <f t="shared" ref="D47:D64" si="9">B47+C47</f>
        <v>0</v>
      </c>
      <c r="E47" s="23"/>
      <c r="F47" s="23"/>
      <c r="G47" s="22">
        <f t="shared" ref="G47:G64" si="10">F47-B47</f>
        <v>0</v>
      </c>
    </row>
    <row r="48" spans="1:7" ht="25.5" x14ac:dyDescent="0.25">
      <c r="A48" s="28" t="s">
        <v>50</v>
      </c>
      <c r="B48" s="22"/>
      <c r="C48" s="23"/>
      <c r="D48" s="22">
        <f t="shared" si="9"/>
        <v>0</v>
      </c>
      <c r="E48" s="23"/>
      <c r="F48" s="23"/>
      <c r="G48" s="22">
        <f t="shared" si="10"/>
        <v>0</v>
      </c>
    </row>
    <row r="49" spans="1:7" ht="25.5" x14ac:dyDescent="0.25">
      <c r="A49" s="28" t="s">
        <v>51</v>
      </c>
      <c r="B49" s="22">
        <v>21475016</v>
      </c>
      <c r="C49" s="23">
        <v>-414600</v>
      </c>
      <c r="D49" s="22">
        <f t="shared" si="9"/>
        <v>21060416</v>
      </c>
      <c r="E49" s="23">
        <v>21061907.460000001</v>
      </c>
      <c r="F49" s="23">
        <v>21061907.460000001</v>
      </c>
      <c r="G49" s="22">
        <f t="shared" si="10"/>
        <v>-413108.53999999911</v>
      </c>
    </row>
    <row r="50" spans="1:7" ht="38.25" x14ac:dyDescent="0.25">
      <c r="A50" s="28" t="s">
        <v>52</v>
      </c>
      <c r="B50" s="22">
        <v>19048165</v>
      </c>
      <c r="C50" s="23">
        <v>620589.84</v>
      </c>
      <c r="D50" s="22">
        <f t="shared" si="9"/>
        <v>19668754.84</v>
      </c>
      <c r="E50" s="23">
        <v>18029740.82</v>
      </c>
      <c r="F50" s="23">
        <v>18029740.82</v>
      </c>
      <c r="G50" s="22">
        <f t="shared" si="10"/>
        <v>-1018424.1799999997</v>
      </c>
    </row>
    <row r="51" spans="1:7" x14ac:dyDescent="0.25">
      <c r="A51" s="28" t="s">
        <v>53</v>
      </c>
      <c r="B51" s="22"/>
      <c r="C51" s="23"/>
      <c r="D51" s="22">
        <f t="shared" si="9"/>
        <v>0</v>
      </c>
      <c r="E51" s="23"/>
      <c r="F51" s="23"/>
      <c r="G51" s="22">
        <f t="shared" si="10"/>
        <v>0</v>
      </c>
    </row>
    <row r="52" spans="1:7" ht="25.5" x14ac:dyDescent="0.25">
      <c r="A52" s="28" t="s">
        <v>54</v>
      </c>
      <c r="B52" s="22"/>
      <c r="C52" s="23"/>
      <c r="D52" s="22">
        <f t="shared" si="9"/>
        <v>0</v>
      </c>
      <c r="E52" s="23"/>
      <c r="F52" s="23"/>
      <c r="G52" s="22">
        <f t="shared" si="10"/>
        <v>0</v>
      </c>
    </row>
    <row r="53" spans="1:7" ht="25.5" x14ac:dyDescent="0.25">
      <c r="A53" s="28" t="s">
        <v>55</v>
      </c>
      <c r="B53" s="22"/>
      <c r="C53" s="23"/>
      <c r="D53" s="22">
        <f t="shared" si="9"/>
        <v>0</v>
      </c>
      <c r="E53" s="23"/>
      <c r="F53" s="23"/>
      <c r="G53" s="22">
        <f t="shared" si="10"/>
        <v>0</v>
      </c>
    </row>
    <row r="54" spans="1:7" ht="25.5" x14ac:dyDescent="0.25">
      <c r="A54" s="28" t="s">
        <v>56</v>
      </c>
      <c r="B54" s="22"/>
      <c r="C54" s="23"/>
      <c r="D54" s="22">
        <f t="shared" si="9"/>
        <v>0</v>
      </c>
      <c r="E54" s="23"/>
      <c r="F54" s="23"/>
      <c r="G54" s="22">
        <f t="shared" si="10"/>
        <v>0</v>
      </c>
    </row>
    <row r="55" spans="1:7" x14ac:dyDescent="0.25">
      <c r="A55" s="25" t="s">
        <v>57</v>
      </c>
      <c r="B55" s="22">
        <f t="shared" ref="B55:G55" si="11">SUM(B56:B59)</f>
        <v>0</v>
      </c>
      <c r="C55" s="22">
        <f t="shared" si="11"/>
        <v>0</v>
      </c>
      <c r="D55" s="22">
        <f t="shared" si="11"/>
        <v>0</v>
      </c>
      <c r="E55" s="22">
        <f t="shared" si="11"/>
        <v>0</v>
      </c>
      <c r="F55" s="22">
        <f t="shared" si="11"/>
        <v>0</v>
      </c>
      <c r="G55" s="22">
        <f t="shared" si="11"/>
        <v>0</v>
      </c>
    </row>
    <row r="56" spans="1:7" x14ac:dyDescent="0.25">
      <c r="A56" s="28" t="s">
        <v>58</v>
      </c>
      <c r="B56" s="22"/>
      <c r="C56" s="23"/>
      <c r="D56" s="22">
        <f t="shared" si="9"/>
        <v>0</v>
      </c>
      <c r="E56" s="23"/>
      <c r="F56" s="23"/>
      <c r="G56" s="22">
        <f t="shared" si="10"/>
        <v>0</v>
      </c>
    </row>
    <row r="57" spans="1:7" x14ac:dyDescent="0.25">
      <c r="A57" s="28" t="s">
        <v>59</v>
      </c>
      <c r="B57" s="22"/>
      <c r="C57" s="23"/>
      <c r="D57" s="22">
        <f t="shared" si="9"/>
        <v>0</v>
      </c>
      <c r="E57" s="23"/>
      <c r="F57" s="23"/>
      <c r="G57" s="22">
        <f t="shared" si="10"/>
        <v>0</v>
      </c>
    </row>
    <row r="58" spans="1:7" x14ac:dyDescent="0.25">
      <c r="A58" s="28" t="s">
        <v>60</v>
      </c>
      <c r="B58" s="22"/>
      <c r="C58" s="23"/>
      <c r="D58" s="22">
        <f t="shared" si="9"/>
        <v>0</v>
      </c>
      <c r="E58" s="23"/>
      <c r="F58" s="23"/>
      <c r="G58" s="22">
        <f t="shared" si="10"/>
        <v>0</v>
      </c>
    </row>
    <row r="59" spans="1:7" x14ac:dyDescent="0.25">
      <c r="A59" s="28" t="s">
        <v>61</v>
      </c>
      <c r="B59" s="22"/>
      <c r="C59" s="23"/>
      <c r="D59" s="22">
        <f t="shared" si="9"/>
        <v>0</v>
      </c>
      <c r="E59" s="23"/>
      <c r="F59" s="23"/>
      <c r="G59" s="22">
        <f t="shared" si="10"/>
        <v>0</v>
      </c>
    </row>
    <row r="60" spans="1:7" x14ac:dyDescent="0.25">
      <c r="A60" s="25" t="s">
        <v>62</v>
      </c>
      <c r="B60" s="22">
        <f t="shared" ref="B60:G60" si="12">B61+B62</f>
        <v>0</v>
      </c>
      <c r="C60" s="22">
        <f t="shared" si="12"/>
        <v>0</v>
      </c>
      <c r="D60" s="22">
        <f t="shared" si="12"/>
        <v>0</v>
      </c>
      <c r="E60" s="22">
        <f t="shared" si="12"/>
        <v>0</v>
      </c>
      <c r="F60" s="22">
        <f t="shared" si="12"/>
        <v>0</v>
      </c>
      <c r="G60" s="22">
        <f t="shared" si="12"/>
        <v>0</v>
      </c>
    </row>
    <row r="61" spans="1:7" ht="25.5" x14ac:dyDescent="0.25">
      <c r="A61" s="28" t="s">
        <v>63</v>
      </c>
      <c r="B61" s="22"/>
      <c r="C61" s="23"/>
      <c r="D61" s="22">
        <f t="shared" si="9"/>
        <v>0</v>
      </c>
      <c r="E61" s="23"/>
      <c r="F61" s="23"/>
      <c r="G61" s="22">
        <f t="shared" si="10"/>
        <v>0</v>
      </c>
    </row>
    <row r="62" spans="1:7" x14ac:dyDescent="0.25">
      <c r="A62" s="28" t="s">
        <v>64</v>
      </c>
      <c r="B62" s="22"/>
      <c r="C62" s="23"/>
      <c r="D62" s="22">
        <f t="shared" si="9"/>
        <v>0</v>
      </c>
      <c r="E62" s="23"/>
      <c r="F62" s="23"/>
      <c r="G62" s="22">
        <f t="shared" si="10"/>
        <v>0</v>
      </c>
    </row>
    <row r="63" spans="1:7" ht="38.25" x14ac:dyDescent="0.25">
      <c r="A63" s="25" t="s">
        <v>65</v>
      </c>
      <c r="B63" s="22"/>
      <c r="C63" s="23"/>
      <c r="D63" s="22">
        <f t="shared" si="9"/>
        <v>0</v>
      </c>
      <c r="E63" s="23"/>
      <c r="F63" s="23"/>
      <c r="G63" s="22">
        <f t="shared" si="10"/>
        <v>0</v>
      </c>
    </row>
    <row r="64" spans="1:7" x14ac:dyDescent="0.25">
      <c r="A64" s="38" t="s">
        <v>66</v>
      </c>
      <c r="B64" s="39"/>
      <c r="C64" s="40"/>
      <c r="D64" s="39">
        <f t="shared" si="9"/>
        <v>0</v>
      </c>
      <c r="E64" s="40"/>
      <c r="F64" s="40"/>
      <c r="G64" s="39">
        <f t="shared" si="10"/>
        <v>0</v>
      </c>
    </row>
    <row r="65" spans="1:7" x14ac:dyDescent="0.25">
      <c r="A65" s="29"/>
      <c r="B65" s="22"/>
      <c r="C65" s="37"/>
      <c r="D65" s="22"/>
      <c r="E65" s="37"/>
      <c r="F65" s="37"/>
      <c r="G65" s="22"/>
    </row>
    <row r="66" spans="1:7" ht="25.5" x14ac:dyDescent="0.25">
      <c r="A66" s="30" t="s">
        <v>67</v>
      </c>
      <c r="B66" s="31">
        <f t="shared" ref="B66:G66" si="13">B46+B55+B60+B63+B64</f>
        <v>40523181</v>
      </c>
      <c r="C66" s="31">
        <f t="shared" si="13"/>
        <v>205989.83999999997</v>
      </c>
      <c r="D66" s="31">
        <f t="shared" si="13"/>
        <v>40729170.840000004</v>
      </c>
      <c r="E66" s="31">
        <f t="shared" si="13"/>
        <v>39091648.280000001</v>
      </c>
      <c r="F66" s="31">
        <f t="shared" si="13"/>
        <v>39091648.280000001</v>
      </c>
      <c r="G66" s="31">
        <f t="shared" si="13"/>
        <v>-1431532.7199999988</v>
      </c>
    </row>
    <row r="67" spans="1:7" x14ac:dyDescent="0.25">
      <c r="A67" s="41"/>
      <c r="B67" s="22"/>
      <c r="C67" s="37"/>
      <c r="D67" s="22"/>
      <c r="E67" s="37"/>
      <c r="F67" s="37"/>
      <c r="G67" s="22"/>
    </row>
    <row r="68" spans="1:7" x14ac:dyDescent="0.25">
      <c r="A68" s="30" t="s">
        <v>68</v>
      </c>
      <c r="B68" s="31">
        <f t="shared" ref="B68:G68" si="14">B69</f>
        <v>0</v>
      </c>
      <c r="C68" s="31">
        <f t="shared" si="14"/>
        <v>0</v>
      </c>
      <c r="D68" s="31">
        <f t="shared" si="14"/>
        <v>0</v>
      </c>
      <c r="E68" s="31">
        <f t="shared" si="14"/>
        <v>0</v>
      </c>
      <c r="F68" s="31">
        <f t="shared" si="14"/>
        <v>0</v>
      </c>
      <c r="G68" s="31">
        <f t="shared" si="14"/>
        <v>0</v>
      </c>
    </row>
    <row r="69" spans="1:7" x14ac:dyDescent="0.25">
      <c r="A69" s="41" t="s">
        <v>69</v>
      </c>
      <c r="B69" s="22"/>
      <c r="C69" s="23"/>
      <c r="D69" s="22">
        <f>B69+C69</f>
        <v>0</v>
      </c>
      <c r="E69" s="23"/>
      <c r="F69" s="23"/>
      <c r="G69" s="22">
        <f>F69-B69</f>
        <v>0</v>
      </c>
    </row>
    <row r="70" spans="1:7" x14ac:dyDescent="0.25">
      <c r="A70" s="41"/>
      <c r="B70" s="22"/>
      <c r="C70" s="23"/>
      <c r="D70" s="22"/>
      <c r="E70" s="23"/>
      <c r="F70" s="23"/>
      <c r="G70" s="22"/>
    </row>
    <row r="71" spans="1:7" x14ac:dyDescent="0.25">
      <c r="A71" s="30" t="s">
        <v>70</v>
      </c>
      <c r="B71" s="31">
        <f t="shared" ref="B71:G71" si="15">B41+B66+B68</f>
        <v>91702202.310000002</v>
      </c>
      <c r="C71" s="31">
        <f t="shared" si="15"/>
        <v>4890277.8499999996</v>
      </c>
      <c r="D71" s="31">
        <f t="shared" si="15"/>
        <v>96592480.159999996</v>
      </c>
      <c r="E71" s="31">
        <f t="shared" si="15"/>
        <v>89019324.909999996</v>
      </c>
      <c r="F71" s="31">
        <f t="shared" si="15"/>
        <v>89019324.909999996</v>
      </c>
      <c r="G71" s="31">
        <f t="shared" si="15"/>
        <v>-2682877.3999999976</v>
      </c>
    </row>
    <row r="72" spans="1:7" x14ac:dyDescent="0.25">
      <c r="A72" s="41"/>
      <c r="B72" s="22"/>
      <c r="C72" s="23"/>
      <c r="D72" s="22"/>
      <c r="E72" s="23"/>
      <c r="F72" s="23"/>
      <c r="G72" s="22"/>
    </row>
    <row r="73" spans="1:7" x14ac:dyDescent="0.25">
      <c r="A73" s="30" t="s">
        <v>71</v>
      </c>
      <c r="B73" s="22"/>
      <c r="C73" s="23"/>
      <c r="D73" s="22"/>
      <c r="E73" s="23"/>
      <c r="F73" s="23"/>
      <c r="G73" s="22"/>
    </row>
    <row r="74" spans="1:7" ht="25.5" x14ac:dyDescent="0.25">
      <c r="A74" s="41" t="s">
        <v>72</v>
      </c>
      <c r="B74" s="22"/>
      <c r="C74" s="23"/>
      <c r="D74" s="22">
        <f>B74+C74</f>
        <v>0</v>
      </c>
      <c r="E74" s="23"/>
      <c r="F74" s="23"/>
      <c r="G74" s="22">
        <f>F74-B74</f>
        <v>0</v>
      </c>
    </row>
    <row r="75" spans="1:7" ht="25.5" x14ac:dyDescent="0.25">
      <c r="A75" s="41" t="s">
        <v>73</v>
      </c>
      <c r="B75" s="22"/>
      <c r="C75" s="23"/>
      <c r="D75" s="22">
        <f>B75+C75</f>
        <v>0</v>
      </c>
      <c r="E75" s="23"/>
      <c r="F75" s="23"/>
      <c r="G75" s="22">
        <f>F75-B75</f>
        <v>0</v>
      </c>
    </row>
    <row r="76" spans="1:7" x14ac:dyDescent="0.25">
      <c r="A76" s="30" t="s">
        <v>74</v>
      </c>
      <c r="B76" s="31">
        <f t="shared" ref="B76:G76" si="16">SUM(B74:B75)</f>
        <v>0</v>
      </c>
      <c r="C76" s="31">
        <f t="shared" si="16"/>
        <v>0</v>
      </c>
      <c r="D76" s="31">
        <f t="shared" si="16"/>
        <v>0</v>
      </c>
      <c r="E76" s="31">
        <f t="shared" si="16"/>
        <v>0</v>
      </c>
      <c r="F76" s="31">
        <f t="shared" si="16"/>
        <v>0</v>
      </c>
      <c r="G76" s="31">
        <f t="shared" si="16"/>
        <v>0</v>
      </c>
    </row>
    <row r="77" spans="1:7" ht="15.75" thickBot="1" x14ac:dyDescent="0.3">
      <c r="A77" s="42"/>
      <c r="B77" s="43"/>
      <c r="C77" s="44"/>
      <c r="D77" s="43"/>
      <c r="E77" s="44"/>
      <c r="F77" s="44"/>
      <c r="G77" s="43"/>
    </row>
    <row r="80" spans="1:7" ht="15.75" x14ac:dyDescent="0.25">
      <c r="A80" s="45" t="s">
        <v>75</v>
      </c>
      <c r="B80" s="45"/>
      <c r="C80" s="45" t="s">
        <v>76</v>
      </c>
      <c r="D80" s="45"/>
      <c r="E80" s="45"/>
      <c r="F80" s="46" t="s">
        <v>77</v>
      </c>
      <c r="G80" s="46"/>
    </row>
    <row r="81" spans="1:7" ht="15.75" x14ac:dyDescent="0.25">
      <c r="A81" s="45" t="s">
        <v>78</v>
      </c>
      <c r="B81" s="47"/>
      <c r="C81" s="47" t="s">
        <v>79</v>
      </c>
      <c r="D81" s="47"/>
      <c r="E81" s="47"/>
      <c r="F81" s="47" t="s">
        <v>80</v>
      </c>
      <c r="G81" s="48"/>
    </row>
    <row r="82" spans="1:7" ht="15.75" x14ac:dyDescent="0.25">
      <c r="A82" s="45" t="s">
        <v>81</v>
      </c>
      <c r="B82" s="49"/>
      <c r="C82" s="49" t="s">
        <v>82</v>
      </c>
      <c r="D82" s="47"/>
      <c r="E82" s="47"/>
      <c r="F82" s="47" t="s">
        <v>83</v>
      </c>
      <c r="G82" s="48"/>
    </row>
  </sheetData>
  <mergeCells count="12">
    <mergeCell ref="F6:F7"/>
    <mergeCell ref="F80:G80"/>
    <mergeCell ref="A1:G1"/>
    <mergeCell ref="A2:G2"/>
    <mergeCell ref="A3:G3"/>
    <mergeCell ref="A4:G4"/>
    <mergeCell ref="B5:F5"/>
    <mergeCell ref="G5:G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A2" sqref="A2:G2"/>
    </sheetView>
  </sheetViews>
  <sheetFormatPr baseColWidth="10" defaultRowHeight="15" x14ac:dyDescent="0.25"/>
  <cols>
    <col min="1" max="1" width="41" bestFit="1" customWidth="1"/>
    <col min="6" max="6" width="14.7109375" customWidth="1"/>
    <col min="7" max="7" width="17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/>
      <c r="B5" s="11" t="s">
        <v>4</v>
      </c>
      <c r="C5" s="12"/>
      <c r="D5" s="12"/>
      <c r="E5" s="12"/>
      <c r="F5" s="13"/>
      <c r="G5" s="14" t="s">
        <v>5</v>
      </c>
    </row>
    <row r="6" spans="1:7" x14ac:dyDescent="0.25">
      <c r="A6" s="15" t="s">
        <v>6</v>
      </c>
      <c r="B6" s="14" t="s">
        <v>7</v>
      </c>
      <c r="C6" s="16" t="s">
        <v>8</v>
      </c>
      <c r="D6" s="14" t="s">
        <v>9</v>
      </c>
      <c r="E6" s="14" t="s">
        <v>10</v>
      </c>
      <c r="F6" s="14" t="s">
        <v>11</v>
      </c>
      <c r="G6" s="17"/>
    </row>
    <row r="7" spans="1:7" ht="15.75" thickBot="1" x14ac:dyDescent="0.3">
      <c r="A7" s="18" t="s">
        <v>12</v>
      </c>
      <c r="B7" s="19"/>
      <c r="C7" s="20"/>
      <c r="D7" s="19"/>
      <c r="E7" s="19"/>
      <c r="F7" s="19"/>
      <c r="G7" s="19"/>
    </row>
    <row r="8" spans="1:7" x14ac:dyDescent="0.25">
      <c r="A8" s="21" t="s">
        <v>13</v>
      </c>
      <c r="B8" s="22"/>
      <c r="C8" s="23"/>
      <c r="D8" s="22"/>
      <c r="E8" s="23"/>
      <c r="F8" s="23"/>
      <c r="G8" s="22"/>
    </row>
    <row r="9" spans="1:7" x14ac:dyDescent="0.25">
      <c r="A9" s="24" t="s">
        <v>14</v>
      </c>
      <c r="B9" s="22">
        <v>3116000</v>
      </c>
      <c r="C9" s="23">
        <v>-454302</v>
      </c>
      <c r="D9" s="22">
        <f>B9+C9</f>
        <v>2661698</v>
      </c>
      <c r="E9" s="23">
        <v>2661698</v>
      </c>
      <c r="F9" s="23">
        <v>2661698</v>
      </c>
      <c r="G9" s="22">
        <f>F9-B9</f>
        <v>-454302</v>
      </c>
    </row>
    <row r="10" spans="1:7" x14ac:dyDescent="0.25">
      <c r="A10" s="24" t="s">
        <v>15</v>
      </c>
      <c r="B10" s="22"/>
      <c r="C10" s="23"/>
      <c r="D10" s="22">
        <f t="shared" ref="D10:D39" si="0">B10+C10</f>
        <v>0</v>
      </c>
      <c r="E10" s="23"/>
      <c r="F10" s="23"/>
      <c r="G10" s="22">
        <f t="shared" ref="G10:G15" si="1">F10-B10</f>
        <v>0</v>
      </c>
    </row>
    <row r="11" spans="1:7" x14ac:dyDescent="0.25">
      <c r="A11" s="24" t="s">
        <v>16</v>
      </c>
      <c r="B11" s="22"/>
      <c r="C11" s="23"/>
      <c r="D11" s="22">
        <f t="shared" si="0"/>
        <v>0</v>
      </c>
      <c r="E11" s="23"/>
      <c r="F11" s="23"/>
      <c r="G11" s="22">
        <f t="shared" si="1"/>
        <v>0</v>
      </c>
    </row>
    <row r="12" spans="1:7" x14ac:dyDescent="0.25">
      <c r="A12" s="24" t="s">
        <v>17</v>
      </c>
      <c r="B12" s="22">
        <v>2875000</v>
      </c>
      <c r="C12" s="23">
        <v>282201.71999999997</v>
      </c>
      <c r="D12" s="22">
        <f t="shared" si="0"/>
        <v>3157201.7199999997</v>
      </c>
      <c r="E12" s="23">
        <v>3157201.72</v>
      </c>
      <c r="F12" s="23">
        <v>3157201.72</v>
      </c>
      <c r="G12" s="22">
        <f t="shared" si="1"/>
        <v>282201.7200000002</v>
      </c>
    </row>
    <row r="13" spans="1:7" x14ac:dyDescent="0.25">
      <c r="A13" s="24" t="s">
        <v>18</v>
      </c>
      <c r="B13" s="22">
        <v>395000</v>
      </c>
      <c r="C13" s="23">
        <v>-308295</v>
      </c>
      <c r="D13" s="22">
        <f t="shared" si="0"/>
        <v>86705</v>
      </c>
      <c r="E13" s="23">
        <v>86705</v>
      </c>
      <c r="F13" s="23">
        <v>86705</v>
      </c>
      <c r="G13" s="22">
        <f t="shared" si="1"/>
        <v>-308295</v>
      </c>
    </row>
    <row r="14" spans="1:7" x14ac:dyDescent="0.25">
      <c r="A14" s="24" t="s">
        <v>19</v>
      </c>
      <c r="B14" s="22">
        <v>250000</v>
      </c>
      <c r="C14" s="23">
        <v>-131164.82</v>
      </c>
      <c r="D14" s="22">
        <f t="shared" si="0"/>
        <v>118835.18</v>
      </c>
      <c r="E14" s="23">
        <v>118835.18</v>
      </c>
      <c r="F14" s="23">
        <v>118835.18</v>
      </c>
      <c r="G14" s="22">
        <f t="shared" si="1"/>
        <v>-131164.82</v>
      </c>
    </row>
    <row r="15" spans="1:7" x14ac:dyDescent="0.25">
      <c r="A15" s="24" t="s">
        <v>20</v>
      </c>
      <c r="B15" s="22">
        <v>0</v>
      </c>
      <c r="C15" s="23">
        <v>163000</v>
      </c>
      <c r="D15" s="22">
        <f t="shared" si="0"/>
        <v>163000</v>
      </c>
      <c r="E15" s="23">
        <v>163000</v>
      </c>
      <c r="F15" s="23">
        <v>163000</v>
      </c>
      <c r="G15" s="22">
        <f t="shared" si="1"/>
        <v>163000</v>
      </c>
    </row>
    <row r="16" spans="1:7" ht="25.5" x14ac:dyDescent="0.25">
      <c r="A16" s="25" t="s">
        <v>21</v>
      </c>
      <c r="B16" s="22">
        <f t="shared" ref="B16:G16" si="2">SUM(B17:B27)</f>
        <v>44282710.310000002</v>
      </c>
      <c r="C16" s="26">
        <f t="shared" si="2"/>
        <v>3440953.94</v>
      </c>
      <c r="D16" s="26">
        <f t="shared" si="2"/>
        <v>47723664.25</v>
      </c>
      <c r="E16" s="26">
        <f t="shared" si="2"/>
        <v>47723664.25</v>
      </c>
      <c r="F16" s="26">
        <f t="shared" si="2"/>
        <v>47723664.25</v>
      </c>
      <c r="G16" s="26">
        <f t="shared" si="2"/>
        <v>3440953.9399999976</v>
      </c>
    </row>
    <row r="17" spans="1:7" x14ac:dyDescent="0.25">
      <c r="A17" s="27" t="s">
        <v>22</v>
      </c>
      <c r="B17" s="22">
        <v>27305998</v>
      </c>
      <c r="C17" s="23">
        <v>-512098.1</v>
      </c>
      <c r="D17" s="22">
        <f t="shared" si="0"/>
        <v>26793899.899999999</v>
      </c>
      <c r="E17" s="23">
        <v>26793899.899999999</v>
      </c>
      <c r="F17" s="23">
        <v>26793899.899999999</v>
      </c>
      <c r="G17" s="22">
        <f>F17-B17</f>
        <v>-512098.10000000149</v>
      </c>
    </row>
    <row r="18" spans="1:7" x14ac:dyDescent="0.25">
      <c r="A18" s="27" t="s">
        <v>23</v>
      </c>
      <c r="B18" s="22">
        <v>12766228</v>
      </c>
      <c r="C18" s="23">
        <v>-281369.55</v>
      </c>
      <c r="D18" s="22">
        <f t="shared" si="0"/>
        <v>12484858.449999999</v>
      </c>
      <c r="E18" s="23">
        <v>12484858.449999999</v>
      </c>
      <c r="F18" s="23">
        <v>12484858.449999999</v>
      </c>
      <c r="G18" s="22">
        <f t="shared" ref="G18:G39" si="3">F18-B18</f>
        <v>-281369.55000000075</v>
      </c>
    </row>
    <row r="19" spans="1:7" x14ac:dyDescent="0.25">
      <c r="A19" s="27" t="s">
        <v>24</v>
      </c>
      <c r="B19" s="22">
        <v>894433</v>
      </c>
      <c r="C19" s="23">
        <v>84095.11</v>
      </c>
      <c r="D19" s="22">
        <f t="shared" si="0"/>
        <v>978528.11</v>
      </c>
      <c r="E19" s="23">
        <v>978528.11</v>
      </c>
      <c r="F19" s="23">
        <v>978528.11</v>
      </c>
      <c r="G19" s="22">
        <f t="shared" si="3"/>
        <v>84095.109999999986</v>
      </c>
    </row>
    <row r="20" spans="1:7" x14ac:dyDescent="0.25">
      <c r="A20" s="27" t="s">
        <v>25</v>
      </c>
      <c r="B20" s="22"/>
      <c r="C20" s="23"/>
      <c r="D20" s="22">
        <f t="shared" si="0"/>
        <v>0</v>
      </c>
      <c r="E20" s="23"/>
      <c r="F20" s="23"/>
      <c r="G20" s="22">
        <f t="shared" si="3"/>
        <v>0</v>
      </c>
    </row>
    <row r="21" spans="1:7" x14ac:dyDescent="0.25">
      <c r="A21" s="27" t="s">
        <v>26</v>
      </c>
      <c r="B21" s="22"/>
      <c r="C21" s="23"/>
      <c r="D21" s="22">
        <f t="shared" si="0"/>
        <v>0</v>
      </c>
      <c r="E21" s="23"/>
      <c r="F21" s="23"/>
      <c r="G21" s="22">
        <f t="shared" si="3"/>
        <v>0</v>
      </c>
    </row>
    <row r="22" spans="1:7" x14ac:dyDescent="0.25">
      <c r="A22" s="28" t="s">
        <v>27</v>
      </c>
      <c r="B22" s="22">
        <v>587183</v>
      </c>
      <c r="C22" s="23">
        <v>-74623.19</v>
      </c>
      <c r="D22" s="22">
        <f t="shared" si="0"/>
        <v>512559.81</v>
      </c>
      <c r="E22" s="23">
        <v>512559.81</v>
      </c>
      <c r="F22" s="23">
        <v>512559.81</v>
      </c>
      <c r="G22" s="22">
        <f t="shared" si="3"/>
        <v>-74623.19</v>
      </c>
    </row>
    <row r="23" spans="1:7" x14ac:dyDescent="0.25">
      <c r="A23" s="28" t="s">
        <v>28</v>
      </c>
      <c r="B23" s="22"/>
      <c r="C23" s="23"/>
      <c r="D23" s="22">
        <f t="shared" si="0"/>
        <v>0</v>
      </c>
      <c r="E23" s="23"/>
      <c r="F23" s="23"/>
      <c r="G23" s="22">
        <f t="shared" si="3"/>
        <v>0</v>
      </c>
    </row>
    <row r="24" spans="1:7" x14ac:dyDescent="0.25">
      <c r="A24" s="27" t="s">
        <v>29</v>
      </c>
      <c r="B24" s="22"/>
      <c r="C24" s="23"/>
      <c r="D24" s="22">
        <f t="shared" si="0"/>
        <v>0</v>
      </c>
      <c r="E24" s="23"/>
      <c r="F24" s="23"/>
      <c r="G24" s="22">
        <f t="shared" si="3"/>
        <v>0</v>
      </c>
    </row>
    <row r="25" spans="1:7" x14ac:dyDescent="0.25">
      <c r="A25" s="27" t="s">
        <v>30</v>
      </c>
      <c r="B25" s="22">
        <v>1002013</v>
      </c>
      <c r="C25" s="23">
        <v>-129433.55</v>
      </c>
      <c r="D25" s="22">
        <f t="shared" si="0"/>
        <v>872579.45</v>
      </c>
      <c r="E25" s="23">
        <v>872579.45</v>
      </c>
      <c r="F25" s="23">
        <v>872579.45</v>
      </c>
      <c r="G25" s="22">
        <f t="shared" si="3"/>
        <v>-129433.55000000005</v>
      </c>
    </row>
    <row r="26" spans="1:7" x14ac:dyDescent="0.25">
      <c r="A26" s="27" t="s">
        <v>31</v>
      </c>
      <c r="B26" s="22">
        <v>1726855.31</v>
      </c>
      <c r="C26" s="23">
        <v>421522.21</v>
      </c>
      <c r="D26" s="22">
        <f t="shared" si="0"/>
        <v>2148377.52</v>
      </c>
      <c r="E26" s="23">
        <v>2148377.52</v>
      </c>
      <c r="F26" s="23">
        <v>2148377.52</v>
      </c>
      <c r="G26" s="22">
        <f t="shared" si="3"/>
        <v>421522.20999999996</v>
      </c>
    </row>
    <row r="27" spans="1:7" ht="25.5" x14ac:dyDescent="0.25">
      <c r="A27" s="28" t="s">
        <v>32</v>
      </c>
      <c r="B27" s="22">
        <v>0</v>
      </c>
      <c r="C27" s="23">
        <v>3932861.01</v>
      </c>
      <c r="D27" s="22">
        <f t="shared" si="0"/>
        <v>3932861.01</v>
      </c>
      <c r="E27" s="23">
        <v>3932861.01</v>
      </c>
      <c r="F27" s="23">
        <v>3932861.01</v>
      </c>
      <c r="G27" s="22">
        <f t="shared" si="3"/>
        <v>3932861.01</v>
      </c>
    </row>
    <row r="28" spans="1:7" ht="25.5" x14ac:dyDescent="0.25">
      <c r="A28" s="25" t="s">
        <v>33</v>
      </c>
      <c r="B28" s="22">
        <f t="shared" ref="B28:G28" si="4">SUM(B29:B33)</f>
        <v>260311</v>
      </c>
      <c r="C28" s="22">
        <f t="shared" si="4"/>
        <v>157810.84</v>
      </c>
      <c r="D28" s="22">
        <f t="shared" si="4"/>
        <v>418121.83999999997</v>
      </c>
      <c r="E28" s="22">
        <f t="shared" si="4"/>
        <v>418121.83999999997</v>
      </c>
      <c r="F28" s="22">
        <f t="shared" si="4"/>
        <v>418121.83999999997</v>
      </c>
      <c r="G28" s="22">
        <f t="shared" si="4"/>
        <v>157810.84</v>
      </c>
    </row>
    <row r="29" spans="1:7" x14ac:dyDescent="0.25">
      <c r="A29" s="27" t="s">
        <v>34</v>
      </c>
      <c r="B29" s="22"/>
      <c r="C29" s="23"/>
      <c r="D29" s="22">
        <f t="shared" si="0"/>
        <v>0</v>
      </c>
      <c r="E29" s="23"/>
      <c r="F29" s="23"/>
      <c r="G29" s="22">
        <f t="shared" si="3"/>
        <v>0</v>
      </c>
    </row>
    <row r="30" spans="1:7" x14ac:dyDescent="0.25">
      <c r="A30" s="27" t="s">
        <v>35</v>
      </c>
      <c r="B30" s="22">
        <v>44526</v>
      </c>
      <c r="C30" s="23">
        <v>7772.47</v>
      </c>
      <c r="D30" s="22">
        <f t="shared" si="0"/>
        <v>52298.47</v>
      </c>
      <c r="E30" s="23">
        <v>52298.47</v>
      </c>
      <c r="F30" s="23">
        <v>52298.47</v>
      </c>
      <c r="G30" s="22">
        <f t="shared" si="3"/>
        <v>7772.4700000000012</v>
      </c>
    </row>
    <row r="31" spans="1:7" x14ac:dyDescent="0.25">
      <c r="A31" s="27" t="s">
        <v>36</v>
      </c>
      <c r="B31" s="22">
        <v>215785</v>
      </c>
      <c r="C31" s="23">
        <v>150038.37</v>
      </c>
      <c r="D31" s="22">
        <f t="shared" si="0"/>
        <v>365823.37</v>
      </c>
      <c r="E31" s="23">
        <v>365823.37</v>
      </c>
      <c r="F31" s="23">
        <v>365823.37</v>
      </c>
      <c r="G31" s="22">
        <f t="shared" si="3"/>
        <v>150038.37</v>
      </c>
    </row>
    <row r="32" spans="1:7" ht="25.5" x14ac:dyDescent="0.25">
      <c r="A32" s="28" t="s">
        <v>37</v>
      </c>
      <c r="B32" s="22"/>
      <c r="C32" s="23"/>
      <c r="D32" s="22">
        <f t="shared" si="0"/>
        <v>0</v>
      </c>
      <c r="E32" s="23"/>
      <c r="F32" s="23"/>
      <c r="G32" s="22">
        <f t="shared" si="3"/>
        <v>0</v>
      </c>
    </row>
    <row r="33" spans="1:7" x14ac:dyDescent="0.25">
      <c r="A33" s="27" t="s">
        <v>38</v>
      </c>
      <c r="B33" s="22"/>
      <c r="C33" s="23"/>
      <c r="D33" s="22">
        <f t="shared" si="0"/>
        <v>0</v>
      </c>
      <c r="E33" s="23"/>
      <c r="F33" s="23"/>
      <c r="G33" s="22">
        <f t="shared" si="3"/>
        <v>0</v>
      </c>
    </row>
    <row r="34" spans="1:7" x14ac:dyDescent="0.25">
      <c r="A34" s="24" t="s">
        <v>39</v>
      </c>
      <c r="B34" s="22"/>
      <c r="C34" s="23"/>
      <c r="D34" s="22">
        <f t="shared" si="0"/>
        <v>0</v>
      </c>
      <c r="E34" s="23"/>
      <c r="F34" s="23"/>
      <c r="G34" s="22">
        <f t="shared" si="3"/>
        <v>0</v>
      </c>
    </row>
    <row r="35" spans="1:7" x14ac:dyDescent="0.25">
      <c r="A35" s="24" t="s">
        <v>40</v>
      </c>
      <c r="B35" s="22">
        <f t="shared" ref="B35:G35" si="5">B36</f>
        <v>0</v>
      </c>
      <c r="C35" s="22">
        <f t="shared" si="5"/>
        <v>363021</v>
      </c>
      <c r="D35" s="22">
        <f t="shared" si="5"/>
        <v>363021</v>
      </c>
      <c r="E35" s="22">
        <f t="shared" si="5"/>
        <v>363021</v>
      </c>
      <c r="F35" s="22">
        <f t="shared" si="5"/>
        <v>363021</v>
      </c>
      <c r="G35" s="22">
        <f t="shared" si="5"/>
        <v>363021</v>
      </c>
    </row>
    <row r="36" spans="1:7" x14ac:dyDescent="0.25">
      <c r="A36" s="27" t="s">
        <v>41</v>
      </c>
      <c r="B36" s="22">
        <v>0</v>
      </c>
      <c r="C36" s="23">
        <v>363021</v>
      </c>
      <c r="D36" s="22">
        <f t="shared" si="0"/>
        <v>363021</v>
      </c>
      <c r="E36" s="23">
        <v>363021</v>
      </c>
      <c r="F36" s="23">
        <v>363021</v>
      </c>
      <c r="G36" s="22">
        <f t="shared" si="3"/>
        <v>363021</v>
      </c>
    </row>
    <row r="37" spans="1:7" x14ac:dyDescent="0.25">
      <c r="A37" s="24" t="s">
        <v>42</v>
      </c>
      <c r="B37" s="22">
        <f t="shared" ref="B37:G37" si="6">B38+B39</f>
        <v>0</v>
      </c>
      <c r="C37" s="22">
        <f t="shared" si="6"/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x14ac:dyDescent="0.25">
      <c r="A38" s="27" t="s">
        <v>43</v>
      </c>
      <c r="B38" s="22"/>
      <c r="C38" s="23"/>
      <c r="D38" s="22">
        <f t="shared" si="0"/>
        <v>0</v>
      </c>
      <c r="E38" s="23"/>
      <c r="F38" s="23"/>
      <c r="G38" s="22">
        <f t="shared" si="3"/>
        <v>0</v>
      </c>
    </row>
    <row r="39" spans="1:7" x14ac:dyDescent="0.25">
      <c r="A39" s="27" t="s">
        <v>44</v>
      </c>
      <c r="B39" s="22"/>
      <c r="C39" s="23"/>
      <c r="D39" s="22">
        <f t="shared" si="0"/>
        <v>0</v>
      </c>
      <c r="E39" s="23"/>
      <c r="F39" s="23"/>
      <c r="G39" s="22">
        <f t="shared" si="3"/>
        <v>0</v>
      </c>
    </row>
    <row r="40" spans="1:7" x14ac:dyDescent="0.25">
      <c r="A40" s="29"/>
      <c r="B40" s="22"/>
      <c r="C40" s="23"/>
      <c r="D40" s="22"/>
      <c r="E40" s="23"/>
      <c r="F40" s="23"/>
      <c r="G40" s="22"/>
    </row>
    <row r="41" spans="1:7" ht="25.5" x14ac:dyDescent="0.25">
      <c r="A41" s="30" t="s">
        <v>45</v>
      </c>
      <c r="B41" s="31">
        <f t="shared" ref="B41:G41" si="7">B9+B10+B11+B12+B13+B14+B15+B16+B28+B34+B35+B37</f>
        <v>51179021.310000002</v>
      </c>
      <c r="C41" s="32">
        <f t="shared" si="7"/>
        <v>3513225.6799999997</v>
      </c>
      <c r="D41" s="32">
        <f t="shared" si="7"/>
        <v>54692246.990000002</v>
      </c>
      <c r="E41" s="32">
        <f t="shared" si="7"/>
        <v>54692246.990000002</v>
      </c>
      <c r="F41" s="32">
        <f t="shared" si="7"/>
        <v>54692246.990000002</v>
      </c>
      <c r="G41" s="32">
        <f t="shared" si="7"/>
        <v>3513225.6799999978</v>
      </c>
    </row>
    <row r="42" spans="1:7" x14ac:dyDescent="0.25">
      <c r="A42" s="33"/>
      <c r="B42" s="22"/>
      <c r="C42" s="33"/>
      <c r="D42" s="34"/>
      <c r="E42" s="33"/>
      <c r="F42" s="33"/>
      <c r="G42" s="34"/>
    </row>
    <row r="43" spans="1:7" ht="25.5" x14ac:dyDescent="0.25">
      <c r="A43" s="30" t="s">
        <v>46</v>
      </c>
      <c r="B43" s="35"/>
      <c r="C43" s="36"/>
      <c r="D43" s="35"/>
      <c r="E43" s="36"/>
      <c r="F43" s="36"/>
      <c r="G43" s="22"/>
    </row>
    <row r="44" spans="1:7" x14ac:dyDescent="0.25">
      <c r="A44" s="29"/>
      <c r="B44" s="22"/>
      <c r="C44" s="37"/>
      <c r="D44" s="22"/>
      <c r="E44" s="37"/>
      <c r="F44" s="37"/>
      <c r="G44" s="22"/>
    </row>
    <row r="45" spans="1:7" x14ac:dyDescent="0.25">
      <c r="A45" s="21" t="s">
        <v>47</v>
      </c>
      <c r="B45" s="22"/>
      <c r="C45" s="23"/>
      <c r="D45" s="22"/>
      <c r="E45" s="23"/>
      <c r="F45" s="23"/>
      <c r="G45" s="22"/>
    </row>
    <row r="46" spans="1:7" x14ac:dyDescent="0.25">
      <c r="A46" s="24" t="s">
        <v>48</v>
      </c>
      <c r="B46" s="22">
        <f t="shared" ref="B46:G46" si="8">SUM(B47:B54)</f>
        <v>40523181</v>
      </c>
      <c r="C46" s="22">
        <f t="shared" si="8"/>
        <v>207568.31999999995</v>
      </c>
      <c r="D46" s="22">
        <f t="shared" si="8"/>
        <v>40730749.319999993</v>
      </c>
      <c r="E46" s="22">
        <f t="shared" si="8"/>
        <v>40730749.319999993</v>
      </c>
      <c r="F46" s="22">
        <f t="shared" si="8"/>
        <v>40730749.319999993</v>
      </c>
      <c r="G46" s="22">
        <f t="shared" si="8"/>
        <v>207568.31999999657</v>
      </c>
    </row>
    <row r="47" spans="1:7" ht="25.5" x14ac:dyDescent="0.25">
      <c r="A47" s="28" t="s">
        <v>49</v>
      </c>
      <c r="B47" s="22"/>
      <c r="C47" s="23"/>
      <c r="D47" s="22">
        <f t="shared" ref="D47:D64" si="9">B47+C47</f>
        <v>0</v>
      </c>
      <c r="E47" s="23"/>
      <c r="F47" s="23"/>
      <c r="G47" s="22">
        <f t="shared" ref="G47:G64" si="10">F47-B47</f>
        <v>0</v>
      </c>
    </row>
    <row r="48" spans="1:7" ht="25.5" x14ac:dyDescent="0.25">
      <c r="A48" s="28" t="s">
        <v>50</v>
      </c>
      <c r="B48" s="22"/>
      <c r="C48" s="23"/>
      <c r="D48" s="22">
        <f t="shared" si="9"/>
        <v>0</v>
      </c>
      <c r="E48" s="23"/>
      <c r="F48" s="23"/>
      <c r="G48" s="22">
        <f t="shared" si="10"/>
        <v>0</v>
      </c>
    </row>
    <row r="49" spans="1:7" ht="25.5" x14ac:dyDescent="0.25">
      <c r="A49" s="28" t="s">
        <v>51</v>
      </c>
      <c r="B49" s="22">
        <v>21475016</v>
      </c>
      <c r="C49" s="23">
        <v>-413078.01</v>
      </c>
      <c r="D49" s="22">
        <f t="shared" si="9"/>
        <v>21061937.989999998</v>
      </c>
      <c r="E49" s="23">
        <v>21061937.989999998</v>
      </c>
      <c r="F49" s="23">
        <v>21061937.989999998</v>
      </c>
      <c r="G49" s="22">
        <f t="shared" si="10"/>
        <v>-413078.01000000164</v>
      </c>
    </row>
    <row r="50" spans="1:7" ht="38.25" x14ac:dyDescent="0.25">
      <c r="A50" s="28" t="s">
        <v>52</v>
      </c>
      <c r="B50" s="22">
        <v>19048165</v>
      </c>
      <c r="C50" s="23">
        <v>620646.32999999996</v>
      </c>
      <c r="D50" s="22">
        <f t="shared" si="9"/>
        <v>19668811.329999998</v>
      </c>
      <c r="E50" s="23">
        <v>19668811.329999998</v>
      </c>
      <c r="F50" s="23">
        <v>19668811.329999998</v>
      </c>
      <c r="G50" s="22">
        <f t="shared" si="10"/>
        <v>620646.32999999821</v>
      </c>
    </row>
    <row r="51" spans="1:7" x14ac:dyDescent="0.25">
      <c r="A51" s="28" t="s">
        <v>53</v>
      </c>
      <c r="B51" s="22"/>
      <c r="C51" s="23"/>
      <c r="D51" s="22">
        <f t="shared" si="9"/>
        <v>0</v>
      </c>
      <c r="E51" s="23"/>
      <c r="F51" s="23"/>
      <c r="G51" s="22">
        <f t="shared" si="10"/>
        <v>0</v>
      </c>
    </row>
    <row r="52" spans="1:7" ht="25.5" x14ac:dyDescent="0.25">
      <c r="A52" s="28" t="s">
        <v>54</v>
      </c>
      <c r="B52" s="22"/>
      <c r="C52" s="23"/>
      <c r="D52" s="22">
        <f t="shared" si="9"/>
        <v>0</v>
      </c>
      <c r="E52" s="23"/>
      <c r="F52" s="23"/>
      <c r="G52" s="22">
        <f t="shared" si="10"/>
        <v>0</v>
      </c>
    </row>
    <row r="53" spans="1:7" ht="25.5" x14ac:dyDescent="0.25">
      <c r="A53" s="28" t="s">
        <v>55</v>
      </c>
      <c r="B53" s="22"/>
      <c r="C53" s="23"/>
      <c r="D53" s="22">
        <f t="shared" si="9"/>
        <v>0</v>
      </c>
      <c r="E53" s="23"/>
      <c r="F53" s="23"/>
      <c r="G53" s="22">
        <f t="shared" si="10"/>
        <v>0</v>
      </c>
    </row>
    <row r="54" spans="1:7" ht="25.5" x14ac:dyDescent="0.25">
      <c r="A54" s="28" t="s">
        <v>56</v>
      </c>
      <c r="B54" s="22"/>
      <c r="C54" s="23"/>
      <c r="D54" s="22">
        <f t="shared" si="9"/>
        <v>0</v>
      </c>
      <c r="E54" s="23"/>
      <c r="F54" s="23"/>
      <c r="G54" s="22">
        <f t="shared" si="10"/>
        <v>0</v>
      </c>
    </row>
    <row r="55" spans="1:7" x14ac:dyDescent="0.25">
      <c r="A55" s="25" t="s">
        <v>57</v>
      </c>
      <c r="B55" s="22">
        <f t="shared" ref="B55:G55" si="11">SUM(B56:B59)</f>
        <v>0</v>
      </c>
      <c r="C55" s="22">
        <f t="shared" si="11"/>
        <v>0</v>
      </c>
      <c r="D55" s="22">
        <f t="shared" si="11"/>
        <v>0</v>
      </c>
      <c r="E55" s="22">
        <f t="shared" si="11"/>
        <v>0</v>
      </c>
      <c r="F55" s="22">
        <f t="shared" si="11"/>
        <v>0</v>
      </c>
      <c r="G55" s="22">
        <f t="shared" si="11"/>
        <v>0</v>
      </c>
    </row>
    <row r="56" spans="1:7" x14ac:dyDescent="0.25">
      <c r="A56" s="28" t="s">
        <v>58</v>
      </c>
      <c r="B56" s="22"/>
      <c r="C56" s="23"/>
      <c r="D56" s="22">
        <f t="shared" si="9"/>
        <v>0</v>
      </c>
      <c r="E56" s="23"/>
      <c r="F56" s="23"/>
      <c r="G56" s="22">
        <f t="shared" si="10"/>
        <v>0</v>
      </c>
    </row>
    <row r="57" spans="1:7" x14ac:dyDescent="0.25">
      <c r="A57" s="28" t="s">
        <v>59</v>
      </c>
      <c r="B57" s="22"/>
      <c r="C57" s="23"/>
      <c r="D57" s="22">
        <f t="shared" si="9"/>
        <v>0</v>
      </c>
      <c r="E57" s="23"/>
      <c r="F57" s="23"/>
      <c r="G57" s="22">
        <f t="shared" si="10"/>
        <v>0</v>
      </c>
    </row>
    <row r="58" spans="1:7" x14ac:dyDescent="0.25">
      <c r="A58" s="28" t="s">
        <v>60</v>
      </c>
      <c r="B58" s="22"/>
      <c r="C58" s="23"/>
      <c r="D58" s="22">
        <f t="shared" si="9"/>
        <v>0</v>
      </c>
      <c r="E58" s="23"/>
      <c r="F58" s="23"/>
      <c r="G58" s="22">
        <f t="shared" si="10"/>
        <v>0</v>
      </c>
    </row>
    <row r="59" spans="1:7" x14ac:dyDescent="0.25">
      <c r="A59" s="28" t="s">
        <v>61</v>
      </c>
      <c r="B59" s="22"/>
      <c r="C59" s="23"/>
      <c r="D59" s="22">
        <f t="shared" si="9"/>
        <v>0</v>
      </c>
      <c r="E59" s="23"/>
      <c r="F59" s="23"/>
      <c r="G59" s="22">
        <f t="shared" si="10"/>
        <v>0</v>
      </c>
    </row>
    <row r="60" spans="1:7" x14ac:dyDescent="0.25">
      <c r="A60" s="25" t="s">
        <v>62</v>
      </c>
      <c r="B60" s="22">
        <f t="shared" ref="B60:G60" si="12">B61+B62</f>
        <v>0</v>
      </c>
      <c r="C60" s="22">
        <f t="shared" si="12"/>
        <v>0</v>
      </c>
      <c r="D60" s="22">
        <f t="shared" si="12"/>
        <v>0</v>
      </c>
      <c r="E60" s="22">
        <f t="shared" si="12"/>
        <v>0</v>
      </c>
      <c r="F60" s="22">
        <f t="shared" si="12"/>
        <v>0</v>
      </c>
      <c r="G60" s="22">
        <f t="shared" si="12"/>
        <v>0</v>
      </c>
    </row>
    <row r="61" spans="1:7" ht="25.5" x14ac:dyDescent="0.25">
      <c r="A61" s="28" t="s">
        <v>63</v>
      </c>
      <c r="B61" s="22"/>
      <c r="C61" s="23"/>
      <c r="D61" s="22">
        <f t="shared" si="9"/>
        <v>0</v>
      </c>
      <c r="E61" s="23"/>
      <c r="F61" s="23"/>
      <c r="G61" s="22">
        <f t="shared" si="10"/>
        <v>0</v>
      </c>
    </row>
    <row r="62" spans="1:7" x14ac:dyDescent="0.25">
      <c r="A62" s="28" t="s">
        <v>64</v>
      </c>
      <c r="B62" s="22"/>
      <c r="C62" s="23"/>
      <c r="D62" s="22">
        <f t="shared" si="9"/>
        <v>0</v>
      </c>
      <c r="E62" s="23"/>
      <c r="F62" s="23"/>
      <c r="G62" s="22">
        <f t="shared" si="10"/>
        <v>0</v>
      </c>
    </row>
    <row r="63" spans="1:7" ht="38.25" x14ac:dyDescent="0.25">
      <c r="A63" s="25" t="s">
        <v>65</v>
      </c>
      <c r="B63" s="22"/>
      <c r="C63" s="23"/>
      <c r="D63" s="22">
        <f t="shared" si="9"/>
        <v>0</v>
      </c>
      <c r="E63" s="23"/>
      <c r="F63" s="23"/>
      <c r="G63" s="22">
        <f t="shared" si="10"/>
        <v>0</v>
      </c>
    </row>
    <row r="64" spans="1:7" x14ac:dyDescent="0.25">
      <c r="A64" s="38" t="s">
        <v>66</v>
      </c>
      <c r="B64" s="39"/>
      <c r="C64" s="40"/>
      <c r="D64" s="39">
        <f t="shared" si="9"/>
        <v>0</v>
      </c>
      <c r="E64" s="40"/>
      <c r="F64" s="40"/>
      <c r="G64" s="39">
        <f t="shared" si="10"/>
        <v>0</v>
      </c>
    </row>
    <row r="65" spans="1:7" x14ac:dyDescent="0.25">
      <c r="A65" s="29"/>
      <c r="B65" s="22"/>
      <c r="C65" s="37"/>
      <c r="D65" s="22"/>
      <c r="E65" s="37"/>
      <c r="F65" s="37"/>
      <c r="G65" s="22"/>
    </row>
    <row r="66" spans="1:7" ht="25.5" x14ac:dyDescent="0.25">
      <c r="A66" s="30" t="s">
        <v>67</v>
      </c>
      <c r="B66" s="31">
        <f t="shared" ref="B66:G66" si="13">B46+B55+B60+B63+B64</f>
        <v>40523181</v>
      </c>
      <c r="C66" s="31">
        <f t="shared" si="13"/>
        <v>207568.31999999995</v>
      </c>
      <c r="D66" s="31">
        <f t="shared" si="13"/>
        <v>40730749.319999993</v>
      </c>
      <c r="E66" s="31">
        <f t="shared" si="13"/>
        <v>40730749.319999993</v>
      </c>
      <c r="F66" s="31">
        <f t="shared" si="13"/>
        <v>40730749.319999993</v>
      </c>
      <c r="G66" s="31">
        <f t="shared" si="13"/>
        <v>207568.31999999657</v>
      </c>
    </row>
    <row r="67" spans="1:7" x14ac:dyDescent="0.25">
      <c r="A67" s="41"/>
      <c r="B67" s="22"/>
      <c r="C67" s="37"/>
      <c r="D67" s="22"/>
      <c r="E67" s="37"/>
      <c r="F67" s="37"/>
      <c r="G67" s="22"/>
    </row>
    <row r="68" spans="1:7" x14ac:dyDescent="0.25">
      <c r="A68" s="30" t="s">
        <v>68</v>
      </c>
      <c r="B68" s="31">
        <f t="shared" ref="B68:G68" si="14">B69</f>
        <v>0</v>
      </c>
      <c r="C68" s="31">
        <f t="shared" si="14"/>
        <v>0</v>
      </c>
      <c r="D68" s="31">
        <f t="shared" si="14"/>
        <v>0</v>
      </c>
      <c r="E68" s="31">
        <f t="shared" si="14"/>
        <v>0</v>
      </c>
      <c r="F68" s="31">
        <f t="shared" si="14"/>
        <v>0</v>
      </c>
      <c r="G68" s="31">
        <f t="shared" si="14"/>
        <v>0</v>
      </c>
    </row>
    <row r="69" spans="1:7" x14ac:dyDescent="0.25">
      <c r="A69" s="41" t="s">
        <v>69</v>
      </c>
      <c r="B69" s="22"/>
      <c r="C69" s="23"/>
      <c r="D69" s="22">
        <f>B69+C69</f>
        <v>0</v>
      </c>
      <c r="E69" s="23"/>
      <c r="F69" s="23"/>
      <c r="G69" s="22">
        <f>F69-B69</f>
        <v>0</v>
      </c>
    </row>
    <row r="70" spans="1:7" x14ac:dyDescent="0.25">
      <c r="A70" s="41"/>
      <c r="B70" s="22"/>
      <c r="C70" s="23"/>
      <c r="D70" s="22"/>
      <c r="E70" s="23"/>
      <c r="F70" s="23"/>
      <c r="G70" s="22"/>
    </row>
    <row r="71" spans="1:7" x14ac:dyDescent="0.25">
      <c r="A71" s="30" t="s">
        <v>70</v>
      </c>
      <c r="B71" s="31">
        <f t="shared" ref="B71:G71" si="15">B41+B66+B68</f>
        <v>91702202.310000002</v>
      </c>
      <c r="C71" s="31">
        <f t="shared" si="15"/>
        <v>3720793.9999999995</v>
      </c>
      <c r="D71" s="31">
        <f t="shared" si="15"/>
        <v>95422996.310000002</v>
      </c>
      <c r="E71" s="31">
        <f t="shared" si="15"/>
        <v>95422996.310000002</v>
      </c>
      <c r="F71" s="31">
        <f t="shared" si="15"/>
        <v>95422996.310000002</v>
      </c>
      <c r="G71" s="31">
        <f t="shared" si="15"/>
        <v>3720793.9999999944</v>
      </c>
    </row>
    <row r="72" spans="1:7" x14ac:dyDescent="0.25">
      <c r="A72" s="41"/>
      <c r="B72" s="22"/>
      <c r="C72" s="23"/>
      <c r="D72" s="22"/>
      <c r="E72" s="23"/>
      <c r="F72" s="23"/>
      <c r="G72" s="22"/>
    </row>
    <row r="73" spans="1:7" x14ac:dyDescent="0.25">
      <c r="A73" s="30" t="s">
        <v>71</v>
      </c>
      <c r="B73" s="22"/>
      <c r="C73" s="23"/>
      <c r="D73" s="22"/>
      <c r="E73" s="23"/>
      <c r="F73" s="23"/>
      <c r="G73" s="22"/>
    </row>
    <row r="74" spans="1:7" ht="25.5" x14ac:dyDescent="0.25">
      <c r="A74" s="41" t="s">
        <v>72</v>
      </c>
      <c r="B74" s="22"/>
      <c r="C74" s="23"/>
      <c r="D74" s="22">
        <f>B74+C74</f>
        <v>0</v>
      </c>
      <c r="E74" s="23"/>
      <c r="F74" s="23"/>
      <c r="G74" s="22">
        <f>F74-B74</f>
        <v>0</v>
      </c>
    </row>
    <row r="75" spans="1:7" ht="25.5" x14ac:dyDescent="0.25">
      <c r="A75" s="41" t="s">
        <v>73</v>
      </c>
      <c r="B75" s="22"/>
      <c r="C75" s="23"/>
      <c r="D75" s="22">
        <f>B75+C75</f>
        <v>0</v>
      </c>
      <c r="E75" s="23"/>
      <c r="F75" s="23"/>
      <c r="G75" s="22">
        <f>F75-B75</f>
        <v>0</v>
      </c>
    </row>
    <row r="76" spans="1:7" x14ac:dyDescent="0.25">
      <c r="A76" s="30" t="s">
        <v>74</v>
      </c>
      <c r="B76" s="31">
        <f t="shared" ref="B76:G76" si="16">SUM(B74:B75)</f>
        <v>0</v>
      </c>
      <c r="C76" s="31">
        <f t="shared" si="16"/>
        <v>0</v>
      </c>
      <c r="D76" s="31">
        <f t="shared" si="16"/>
        <v>0</v>
      </c>
      <c r="E76" s="31">
        <f t="shared" si="16"/>
        <v>0</v>
      </c>
      <c r="F76" s="31">
        <f t="shared" si="16"/>
        <v>0</v>
      </c>
      <c r="G76" s="31">
        <f t="shared" si="16"/>
        <v>0</v>
      </c>
    </row>
    <row r="77" spans="1:7" ht="15.75" thickBot="1" x14ac:dyDescent="0.3">
      <c r="A77" s="42"/>
      <c r="B77" s="43"/>
      <c r="C77" s="44"/>
      <c r="D77" s="43"/>
      <c r="E77" s="44"/>
      <c r="F77" s="44"/>
      <c r="G77" s="43"/>
    </row>
    <row r="80" spans="1:7" ht="15.75" x14ac:dyDescent="0.25">
      <c r="A80" s="45" t="s">
        <v>75</v>
      </c>
      <c r="B80" s="45"/>
      <c r="C80" s="45" t="s">
        <v>76</v>
      </c>
      <c r="D80" s="45"/>
      <c r="E80" s="45"/>
      <c r="F80" s="46" t="s">
        <v>77</v>
      </c>
      <c r="G80" s="46"/>
    </row>
    <row r="81" spans="1:7" ht="15.75" x14ac:dyDescent="0.25">
      <c r="A81" s="45" t="s">
        <v>78</v>
      </c>
      <c r="B81" s="47"/>
      <c r="C81" s="47" t="s">
        <v>79</v>
      </c>
      <c r="D81" s="47"/>
      <c r="E81" s="47"/>
      <c r="F81" s="47" t="s">
        <v>80</v>
      </c>
      <c r="G81" s="48"/>
    </row>
    <row r="82" spans="1:7" ht="15.75" x14ac:dyDescent="0.25">
      <c r="A82" s="45" t="s">
        <v>81</v>
      </c>
      <c r="B82" s="49"/>
      <c r="C82" s="49" t="s">
        <v>82</v>
      </c>
      <c r="D82" s="47"/>
      <c r="E82" s="47"/>
      <c r="F82" s="47" t="s">
        <v>83</v>
      </c>
      <c r="G82" s="48"/>
    </row>
  </sheetData>
  <mergeCells count="12">
    <mergeCell ref="F6:F7"/>
    <mergeCell ref="F80:G80"/>
    <mergeCell ref="A1:G1"/>
    <mergeCell ref="A2:G2"/>
    <mergeCell ref="A3:G3"/>
    <mergeCell ref="A4:G4"/>
    <mergeCell ref="B5:F5"/>
    <mergeCell ref="G5:G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EAID OCT</vt:lpstr>
      <vt:lpstr>EAID NOV</vt:lpstr>
      <vt:lpstr>EAID DIC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2021-01-14T22:47:31Z</dcterms:created>
  <dcterms:modified xsi:type="dcterms:W3CDTF">2021-01-14T22:48:40Z</dcterms:modified>
</cp:coreProperties>
</file>